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376" windowHeight="3048"/>
  </bookViews>
  <sheets>
    <sheet name="ต้นแบบ" sheetId="8" r:id="rId1"/>
  </sheets>
  <definedNames>
    <definedName name="_xlnm.Print_Area" localSheetId="0">ต้นแบบ!$A$1:$K$48</definedName>
    <definedName name="Z_E04F5D1B_1E7B_43BF_B650_713E5844CE7A_.wvu.PrintArea" localSheetId="0" hidden="1">ต้นแบบ!$B$2:$J$46</definedName>
  </definedNames>
  <calcPr calcId="152511"/>
</workbook>
</file>

<file path=xl/calcChain.xml><?xml version="1.0" encoding="utf-8"?>
<calcChain xmlns="http://schemas.openxmlformats.org/spreadsheetml/2006/main">
  <c r="J40" i="8" l="1"/>
  <c r="E40" i="8"/>
  <c r="G40" i="8" s="1"/>
  <c r="J39" i="8"/>
  <c r="E39" i="8"/>
  <c r="G39" i="8" s="1"/>
  <c r="J38" i="8"/>
  <c r="E38" i="8"/>
  <c r="G38" i="8" s="1"/>
  <c r="J37" i="8"/>
  <c r="E37" i="8"/>
  <c r="G37" i="8" s="1"/>
  <c r="J36" i="8"/>
  <c r="E36" i="8"/>
  <c r="G36" i="8" s="1"/>
  <c r="J35" i="8"/>
  <c r="E35" i="8"/>
  <c r="G35" i="8" s="1"/>
  <c r="J34" i="8"/>
  <c r="G34" i="8"/>
  <c r="E34" i="8"/>
  <c r="J33" i="8"/>
  <c r="E33" i="8"/>
  <c r="G33" i="8" s="1"/>
  <c r="J32" i="8"/>
  <c r="G32" i="8"/>
  <c r="E32" i="8"/>
  <c r="J31" i="8"/>
  <c r="E31" i="8"/>
  <c r="G31" i="8" s="1"/>
  <c r="J30" i="8"/>
  <c r="E30" i="8"/>
  <c r="G30" i="8" s="1"/>
  <c r="J29" i="8"/>
  <c r="G29" i="8"/>
  <c r="E29" i="8"/>
  <c r="J28" i="8"/>
  <c r="E28" i="8"/>
  <c r="G28" i="8" s="1"/>
  <c r="J27" i="8"/>
  <c r="E27" i="8"/>
  <c r="G27" i="8" s="1"/>
  <c r="J26" i="8"/>
  <c r="G26" i="8"/>
  <c r="E26" i="8"/>
  <c r="J25" i="8"/>
  <c r="E25" i="8"/>
  <c r="G25" i="8" s="1"/>
  <c r="J24" i="8"/>
  <c r="G24" i="8"/>
  <c r="E24" i="8"/>
  <c r="J23" i="8"/>
  <c r="E23" i="8"/>
  <c r="G23" i="8" s="1"/>
  <c r="J22" i="8"/>
  <c r="E22" i="8"/>
  <c r="G22" i="8" s="1"/>
  <c r="J21" i="8"/>
  <c r="E21" i="8"/>
  <c r="G21" i="8" s="1"/>
  <c r="J20" i="8"/>
  <c r="G20" i="8"/>
  <c r="E20" i="8"/>
  <c r="J19" i="8"/>
  <c r="E19" i="8"/>
  <c r="G19" i="8" s="1"/>
  <c r="J18" i="8"/>
  <c r="E18" i="8"/>
  <c r="G18" i="8" s="1"/>
  <c r="J17" i="8"/>
  <c r="G17" i="8"/>
  <c r="E17" i="8"/>
  <c r="J16" i="8"/>
  <c r="E16" i="8"/>
  <c r="G16" i="8" s="1"/>
  <c r="J15" i="8"/>
  <c r="E15" i="8"/>
  <c r="G15" i="8" s="1"/>
  <c r="J14" i="8"/>
  <c r="G14" i="8"/>
  <c r="E14" i="8"/>
</calcChain>
</file>

<file path=xl/sharedStrings.xml><?xml version="1.0" encoding="utf-8"?>
<sst xmlns="http://schemas.openxmlformats.org/spreadsheetml/2006/main" count="56" uniqueCount="56">
  <si>
    <t>วัคซีน</t>
  </si>
  <si>
    <t>ที่ต้องการใช้</t>
  </si>
  <si>
    <t>ที่ขอเบิก</t>
  </si>
  <si>
    <t xml:space="preserve">                  (……………………….……………..…....)</t>
  </si>
  <si>
    <t>กลุ่ม
เป้าหมาย</t>
  </si>
  <si>
    <t>หญิงตั้งครรภ์</t>
  </si>
  <si>
    <t>นักเรียน ป.1</t>
  </si>
  <si>
    <t>นักเรียน ป.6</t>
  </si>
  <si>
    <t xml:space="preserve">             ขอแสดงความนับถือ</t>
  </si>
  <si>
    <t xml:space="preserve">                 วันที่ ............เดือน.......................................พ.ศ..........................  </t>
  </si>
  <si>
    <t>เรียน  ผู้อำนวยการโรงพยาบาล.............................</t>
  </si>
  <si>
    <t>ข้อมูลการเบิกวัคซีน  เดือน............................</t>
  </si>
  <si>
    <t>เป้าหมาย
(คน)</t>
  </si>
  <si>
    <t>จำนวนวัคซีน  (ขวด)</t>
  </si>
  <si>
    <t>อัตราสูญเสีย
(ร้อยละ)</t>
  </si>
  <si>
    <t>1. BCG</t>
  </si>
  <si>
    <t>2. HB</t>
  </si>
  <si>
    <t>3. DTP-HB</t>
  </si>
  <si>
    <t>4. OPV</t>
  </si>
  <si>
    <t>5.1 IPV (1 dose)</t>
  </si>
  <si>
    <t>5.2 IPV (10 doses)</t>
  </si>
  <si>
    <t>6. MMR  (1 dose)</t>
  </si>
  <si>
    <t>7. DTP</t>
  </si>
  <si>
    <t>8.1 JE เชื้อตาย</t>
  </si>
  <si>
    <t>9. Rota (1 dose)</t>
  </si>
  <si>
    <t>ยอดคงเหลือ
ยกมา</t>
  </si>
  <si>
    <t>8.3 LAJE (4 doses)</t>
  </si>
  <si>
    <t>8.2 LAJE (1 dose)</t>
  </si>
  <si>
    <t>จำนวนผู้รับบริการ (คน)</t>
  </si>
  <si>
    <t xml:space="preserve">ที่ </t>
  </si>
  <si>
    <t>จำนวนวัคซีน
ที่เปิดใช้ 
(ขวด/หลอด)</t>
  </si>
  <si>
    <t xml:space="preserve">    ตำแหน่ง …………………………………………….………………….....</t>
  </si>
  <si>
    <t>หน่วยบริการ (รพ.สต./ฝ่าย) ......................................... ขอเบิกวัคซีนต่างๆ  ดังนี้</t>
  </si>
  <si>
    <t>เด็กแรกเกิด 
ถึง 5 ปี</t>
  </si>
  <si>
    <t>ผลการให้วัคซีนเดือน...................... ที่ผ่านมา</t>
  </si>
  <si>
    <t>เรื่อง  ขอเบิกวัคซีนในงานสร้างเสริมภูมิคุ้มกันโรค</t>
  </si>
  <si>
    <t xml:space="preserve"> หน่วยบริการ (รพ.สต./ฝ่าย).............................................</t>
  </si>
  <si>
    <r>
      <t xml:space="preserve">แบบ ว.3/1 </t>
    </r>
    <r>
      <rPr>
        <i/>
        <sz val="14"/>
        <rFont val="TH SarabunPSK"/>
        <family val="2"/>
      </rPr>
      <t>(ฉบับปรับปรุง ปีงบประมาณ 2560)</t>
    </r>
  </si>
  <si>
    <r>
      <rPr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หน่วยบริการประมาณการกลุ่มเป้าหมายในการเบิกวัคซีนตามชนิดและขนาดบรรจุของวัคซีนที่คลังวัคซีนโรงพยาบาลได้รับการจัดสรร</t>
    </r>
  </si>
  <si>
    <t>นักเรียนหญิง
ป.5</t>
  </si>
  <si>
    <t>19. dT</t>
  </si>
  <si>
    <t>10.1 MMR/MR  (1 dose)</t>
  </si>
  <si>
    <t>10.2 MMR/MR (10 doses)</t>
  </si>
  <si>
    <t>11. BCG</t>
  </si>
  <si>
    <t>12. OPV</t>
  </si>
  <si>
    <t>13. dT</t>
  </si>
  <si>
    <t>14. HB</t>
  </si>
  <si>
    <t>15.1 LAJE (1 dose)</t>
  </si>
  <si>
    <t>15.2 LAJE (4 doses)</t>
  </si>
  <si>
    <t>16.1 IPV (1 dose)</t>
  </si>
  <si>
    <t>16.2 IPV (10 doses)</t>
  </si>
  <si>
    <t>17. HPV (1 dose)</t>
  </si>
  <si>
    <t>18. dT</t>
  </si>
  <si>
    <t>20. Influenza</t>
  </si>
  <si>
    <t>คลินิกวัคซีนผู้ใหญ่</t>
  </si>
  <si>
    <t>21.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</si>
</sst>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color theme="0" tint="-0.249977111117893"/>
      <name val="TH SarabunPSK"/>
      <family val="2"/>
    </font>
    <font>
      <i/>
      <sz val="14"/>
      <name val="TH SarabunPSK"/>
      <family val="2"/>
    </font>
    <font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43" fontId="3" fillId="0" borderId="0" xfId="1" applyFont="1"/>
    <xf numFmtId="0" fontId="3" fillId="0" borderId="0" xfId="0" applyFont="1" applyAlignment="1">
      <alignment horizontal="left"/>
    </xf>
    <xf numFmtId="0" fontId="3" fillId="0" borderId="44" xfId="0" applyFont="1" applyFill="1" applyBorder="1"/>
    <xf numFmtId="0" fontId="3" fillId="0" borderId="45" xfId="0" applyFont="1" applyFill="1" applyBorder="1"/>
    <xf numFmtId="0" fontId="3" fillId="0" borderId="46" xfId="0" applyFont="1" applyFill="1" applyBorder="1"/>
    <xf numFmtId="0" fontId="3" fillId="0" borderId="47" xfId="0" applyFont="1" applyFill="1" applyBorder="1"/>
    <xf numFmtId="0" fontId="4" fillId="0" borderId="11" xfId="0" applyFont="1" applyFill="1" applyBorder="1" applyAlignment="1">
      <alignment horizontal="center" vertical="center"/>
    </xf>
    <xf numFmtId="164" fontId="3" fillId="2" borderId="43" xfId="2" applyNumberFormat="1" applyFont="1" applyFill="1" applyBorder="1" applyAlignment="1">
      <alignment horizontal="center"/>
    </xf>
    <xf numFmtId="164" fontId="3" fillId="2" borderId="41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5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6" fontId="3" fillId="2" borderId="7" xfId="2" applyNumberFormat="1" applyFont="1" applyFill="1" applyBorder="1" applyAlignment="1">
      <alignment horizontal="center"/>
    </xf>
    <xf numFmtId="164" fontId="3" fillId="3" borderId="15" xfId="2" applyNumberFormat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164" fontId="3" fillId="3" borderId="10" xfId="2" applyNumberFormat="1" applyFont="1" applyFill="1" applyBorder="1" applyAlignment="1">
      <alignment horizontal="center"/>
    </xf>
    <xf numFmtId="164" fontId="3" fillId="3" borderId="50" xfId="1" applyNumberFormat="1" applyFont="1" applyFill="1" applyBorder="1" applyAlignment="1">
      <alignment horizontal="center"/>
    </xf>
    <xf numFmtId="165" fontId="3" fillId="3" borderId="8" xfId="2" applyNumberFormat="1" applyFont="1" applyFill="1" applyBorder="1" applyAlignment="1">
      <alignment horizontal="center"/>
    </xf>
    <xf numFmtId="165" fontId="3" fillId="3" borderId="10" xfId="2" applyNumberFormat="1" applyFont="1" applyFill="1" applyBorder="1" applyAlignment="1">
      <alignment horizontal="center"/>
    </xf>
    <xf numFmtId="166" fontId="2" fillId="3" borderId="36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/>
    </xf>
    <xf numFmtId="164" fontId="3" fillId="2" borderId="60" xfId="2" applyNumberFormat="1" applyFont="1" applyFill="1" applyBorder="1" applyAlignment="1">
      <alignment horizontal="center" vertical="center"/>
    </xf>
    <xf numFmtId="164" fontId="3" fillId="3" borderId="5" xfId="2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4" fontId="3" fillId="3" borderId="6" xfId="2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8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/>
    </xf>
    <xf numFmtId="164" fontId="3" fillId="2" borderId="12" xfId="2" applyNumberFormat="1" applyFont="1" applyFill="1" applyBorder="1" applyAlignment="1">
      <alignment horizontal="center" vertical="center"/>
    </xf>
    <xf numFmtId="164" fontId="3" fillId="3" borderId="16" xfId="2" applyNumberFormat="1" applyFont="1" applyFill="1" applyBorder="1" applyAlignment="1">
      <alignment horizontal="center" vertical="center"/>
    </xf>
    <xf numFmtId="164" fontId="3" fillId="2" borderId="16" xfId="2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center"/>
    </xf>
    <xf numFmtId="0" fontId="3" fillId="0" borderId="44" xfId="0" applyFont="1" applyFill="1" applyBorder="1" applyAlignment="1">
      <alignment vertical="center"/>
    </xf>
    <xf numFmtId="164" fontId="3" fillId="2" borderId="43" xfId="2" applyNumberFormat="1" applyFont="1" applyFill="1" applyBorder="1" applyAlignment="1">
      <alignment horizontal="center" vertical="center"/>
    </xf>
    <xf numFmtId="164" fontId="3" fillId="3" borderId="14" xfId="2" applyNumberFormat="1" applyFont="1" applyFill="1" applyBorder="1" applyAlignment="1">
      <alignment horizontal="center" vertical="center"/>
    </xf>
    <xf numFmtId="164" fontId="3" fillId="2" borderId="14" xfId="2" applyNumberFormat="1" applyFont="1" applyFill="1" applyBorder="1" applyAlignment="1">
      <alignment horizontal="center" vertical="center"/>
    </xf>
    <xf numFmtId="164" fontId="3" fillId="3" borderId="66" xfId="1" applyNumberFormat="1" applyFont="1" applyFill="1" applyBorder="1" applyAlignment="1">
      <alignment horizontal="center" vertical="center"/>
    </xf>
    <xf numFmtId="164" fontId="3" fillId="2" borderId="7" xfId="2" applyNumberFormat="1" applyFont="1" applyFill="1" applyBorder="1" applyAlignment="1">
      <alignment horizontal="center" vertical="center"/>
    </xf>
    <xf numFmtId="165" fontId="3" fillId="3" borderId="8" xfId="2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4" fontId="3" fillId="2" borderId="40" xfId="2" applyNumberFormat="1" applyFont="1" applyFill="1" applyBorder="1" applyAlignment="1">
      <alignment horizontal="center" vertical="center"/>
    </xf>
    <xf numFmtId="164" fontId="3" fillId="3" borderId="51" xfId="2" applyNumberFormat="1" applyFont="1" applyFill="1" applyBorder="1" applyAlignment="1">
      <alignment horizontal="center" vertical="center"/>
    </xf>
    <xf numFmtId="164" fontId="3" fillId="2" borderId="51" xfId="2" applyNumberFormat="1" applyFont="1" applyFill="1" applyBorder="1" applyAlignment="1">
      <alignment horizontal="center" vertical="center"/>
    </xf>
    <xf numFmtId="164" fontId="3" fillId="3" borderId="52" xfId="2" applyNumberFormat="1" applyFont="1" applyFill="1" applyBorder="1" applyAlignment="1">
      <alignment horizontal="center" vertical="center"/>
    </xf>
    <xf numFmtId="164" fontId="3" fillId="2" borderId="53" xfId="2" applyNumberFormat="1" applyFont="1" applyFill="1" applyBorder="1" applyAlignment="1">
      <alignment horizontal="center" vertical="center"/>
    </xf>
    <xf numFmtId="165" fontId="3" fillId="3" borderId="52" xfId="2" applyNumberFormat="1" applyFont="1" applyFill="1" applyBorder="1" applyAlignment="1">
      <alignment horizontal="center" vertical="center"/>
    </xf>
    <xf numFmtId="164" fontId="3" fillId="3" borderId="15" xfId="2" applyNumberFormat="1" applyFont="1" applyFill="1" applyBorder="1" applyAlignment="1">
      <alignment horizontal="center" vertical="center"/>
    </xf>
    <xf numFmtId="164" fontId="3" fillId="2" borderId="15" xfId="2" applyNumberFormat="1" applyFont="1" applyFill="1" applyBorder="1" applyAlignment="1">
      <alignment horizontal="center" vertical="center"/>
    </xf>
    <xf numFmtId="164" fontId="3" fillId="3" borderId="10" xfId="2" applyNumberFormat="1" applyFont="1" applyFill="1" applyBorder="1" applyAlignment="1">
      <alignment horizontal="center" vertical="center"/>
    </xf>
    <xf numFmtId="164" fontId="3" fillId="2" borderId="9" xfId="2" applyNumberFormat="1" applyFont="1" applyFill="1" applyBorder="1" applyAlignment="1">
      <alignment horizontal="center" vertical="center"/>
    </xf>
    <xf numFmtId="165" fontId="3" fillId="3" borderId="10" xfId="2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164" fontId="3" fillId="2" borderId="41" xfId="2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164" fontId="3" fillId="2" borderId="48" xfId="2" applyNumberFormat="1" applyFont="1" applyFill="1" applyBorder="1" applyAlignment="1">
      <alignment horizontal="center" vertical="center"/>
    </xf>
    <xf numFmtId="164" fontId="3" fillId="3" borderId="37" xfId="2" applyNumberFormat="1" applyFont="1" applyFill="1" applyBorder="1" applyAlignment="1">
      <alignment horizontal="center" vertical="center"/>
    </xf>
    <xf numFmtId="164" fontId="3" fillId="2" borderId="37" xfId="2" applyNumberFormat="1" applyFont="1" applyFill="1" applyBorder="1" applyAlignment="1">
      <alignment horizontal="center" vertical="center"/>
    </xf>
    <xf numFmtId="164" fontId="3" fillId="3" borderId="36" xfId="2" applyNumberFormat="1" applyFont="1" applyFill="1" applyBorder="1" applyAlignment="1">
      <alignment horizontal="center" vertical="center"/>
    </xf>
    <xf numFmtId="164" fontId="3" fillId="2" borderId="39" xfId="2" applyNumberFormat="1" applyFont="1" applyFill="1" applyBorder="1" applyAlignment="1">
      <alignment horizontal="center" vertical="center"/>
    </xf>
    <xf numFmtId="165" fontId="3" fillId="3" borderId="36" xfId="2" applyNumberFormat="1" applyFont="1" applyFill="1" applyBorder="1" applyAlignment="1">
      <alignment horizontal="center" vertical="center"/>
    </xf>
    <xf numFmtId="164" fontId="3" fillId="3" borderId="50" xfId="1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166" fontId="2" fillId="3" borderId="36" xfId="1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64" fontId="3" fillId="2" borderId="61" xfId="2" applyNumberFormat="1" applyFont="1" applyFill="1" applyBorder="1" applyAlignment="1">
      <alignment horizontal="center" vertical="center"/>
    </xf>
    <xf numFmtId="164" fontId="3" fillId="3" borderId="62" xfId="2" applyNumberFormat="1" applyFont="1" applyFill="1" applyBorder="1" applyAlignment="1">
      <alignment horizontal="center" vertical="center"/>
    </xf>
    <xf numFmtId="164" fontId="3" fillId="2" borderId="62" xfId="2" applyNumberFormat="1" applyFont="1" applyFill="1" applyBorder="1" applyAlignment="1">
      <alignment horizontal="center" vertical="center"/>
    </xf>
    <xf numFmtId="164" fontId="3" fillId="3" borderId="63" xfId="1" applyNumberFormat="1" applyFont="1" applyFill="1" applyBorder="1" applyAlignment="1">
      <alignment horizontal="center" vertical="center"/>
    </xf>
    <xf numFmtId="164" fontId="3" fillId="2" borderId="64" xfId="2" applyNumberFormat="1" applyFont="1" applyFill="1" applyBorder="1" applyAlignment="1">
      <alignment horizontal="center" vertical="center"/>
    </xf>
    <xf numFmtId="165" fontId="3" fillId="3" borderId="65" xfId="2" applyNumberFormat="1" applyFont="1" applyFill="1" applyBorder="1" applyAlignment="1">
      <alignment horizontal="center" vertical="center"/>
    </xf>
    <xf numFmtId="165" fontId="3" fillId="3" borderId="6" xfId="2" applyNumberFormat="1" applyFont="1" applyFill="1" applyBorder="1" applyAlignment="1">
      <alignment horizontal="center" vertical="center"/>
    </xf>
    <xf numFmtId="164" fontId="3" fillId="2" borderId="55" xfId="2" applyNumberFormat="1" applyFont="1" applyFill="1" applyBorder="1" applyAlignment="1">
      <alignment horizontal="center" vertical="center"/>
    </xf>
    <xf numFmtId="164" fontId="3" fillId="3" borderId="56" xfId="2" applyNumberFormat="1" applyFont="1" applyFill="1" applyBorder="1" applyAlignment="1">
      <alignment horizontal="center" vertical="center"/>
    </xf>
    <xf numFmtId="164" fontId="3" fillId="2" borderId="56" xfId="2" applyNumberFormat="1" applyFont="1" applyFill="1" applyBorder="1" applyAlignment="1">
      <alignment horizontal="center" vertical="center"/>
    </xf>
    <xf numFmtId="164" fontId="3" fillId="3" borderId="33" xfId="2" applyNumberFormat="1" applyFont="1" applyFill="1" applyBorder="1" applyAlignment="1">
      <alignment horizontal="center" vertical="center"/>
    </xf>
    <xf numFmtId="164" fontId="3" fillId="2" borderId="57" xfId="2" applyNumberFormat="1" applyFont="1" applyFill="1" applyBorder="1" applyAlignment="1">
      <alignment horizontal="center" vertical="center"/>
    </xf>
    <xf numFmtId="165" fontId="3" fillId="3" borderId="33" xfId="2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3" borderId="2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00FFFF"/>
      <color rgb="FFF6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85725</xdr:colOff>
      <xdr:row>1</xdr:row>
      <xdr:rowOff>0</xdr:rowOff>
    </xdr:from>
    <xdr:to>
      <xdr:col>5</xdr:col>
      <xdr:colOff>415350</xdr:colOff>
      <xdr:row>4</xdr:row>
      <xdr:rowOff>222750</xdr:rowOff>
    </xdr:to>
    <xdr:pic>
      <xdr:nvPicPr>
        <xdr:cNvPr id="2" name="รูปภาพ 0" descr="imagesCAM7T4ZF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76225"/>
          <a:ext cx="986850" cy="105142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419100</xdr:colOff>
      <xdr:row>4</xdr:row>
      <xdr:rowOff>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4286250" y="276225"/>
          <a:ext cx="10668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tabSelected="1" view="pageBreakPreview" zoomScaleNormal="100" zoomScaleSheetLayoutView="100" workbookViewId="0">
      <selection activeCell="C43" sqref="C43"/>
    </sheetView>
  </sheetViews>
  <sheetFormatPr defaultColWidth="9.125" defaultRowHeight="18" x14ac:dyDescent="0.35"/>
  <cols>
    <col min="1" max="1" width="1.875" style="6" customWidth="1"/>
    <col min="2" max="2" width="11.25" style="6" customWidth="1"/>
    <col min="3" max="3" width="22.25" style="6" customWidth="1"/>
    <col min="4" max="4" width="9.75" style="6" customWidth="1"/>
    <col min="5" max="5" width="9.875" style="6" customWidth="1"/>
    <col min="6" max="6" width="10" style="6" customWidth="1"/>
    <col min="7" max="7" width="9.75" style="6" customWidth="1"/>
    <col min="8" max="8" width="12.875" style="6" customWidth="1"/>
    <col min="9" max="9" width="12.75" style="6" customWidth="1"/>
    <col min="10" max="10" width="12.125" style="6" customWidth="1"/>
    <col min="11" max="11" width="1.75" style="6" customWidth="1"/>
    <col min="12" max="16384" width="9.125" style="6"/>
  </cols>
  <sheetData>
    <row r="1" spans="1:14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x14ac:dyDescent="0.35">
      <c r="A2" s="5"/>
      <c r="B2" s="5"/>
      <c r="C2" s="5"/>
      <c r="D2" s="7"/>
      <c r="E2" s="7"/>
      <c r="F2" s="7"/>
      <c r="G2" s="7"/>
      <c r="H2" s="7"/>
      <c r="I2" s="7"/>
      <c r="J2" s="8" t="s">
        <v>37</v>
      </c>
      <c r="K2" s="5"/>
    </row>
    <row r="3" spans="1:14" x14ac:dyDescent="0.35">
      <c r="A3" s="5"/>
      <c r="B3" s="5"/>
      <c r="C3" s="7"/>
      <c r="D3" s="7"/>
      <c r="E3" s="7"/>
      <c r="F3" s="7"/>
      <c r="G3" s="7"/>
      <c r="H3" s="7"/>
      <c r="I3" s="7"/>
      <c r="J3" s="7"/>
      <c r="K3" s="5"/>
    </row>
    <row r="4" spans="1:14" x14ac:dyDescent="0.35">
      <c r="A4" s="5"/>
      <c r="B4" s="5"/>
      <c r="C4" s="7"/>
      <c r="D4" s="7"/>
      <c r="E4" s="7"/>
      <c r="F4" s="7"/>
      <c r="G4" s="7"/>
      <c r="H4" s="7"/>
      <c r="I4" s="7"/>
      <c r="J4" s="7"/>
      <c r="K4" s="5"/>
    </row>
    <row r="5" spans="1:14" x14ac:dyDescent="0.35">
      <c r="A5" s="5"/>
      <c r="B5" s="5" t="s">
        <v>29</v>
      </c>
      <c r="C5" s="5"/>
      <c r="D5" s="5"/>
      <c r="E5" s="5"/>
      <c r="F5" s="5"/>
      <c r="G5" s="108" t="s">
        <v>36</v>
      </c>
      <c r="H5" s="108"/>
      <c r="I5" s="108"/>
      <c r="J5" s="108"/>
      <c r="K5" s="5"/>
    </row>
    <row r="6" spans="1:14" x14ac:dyDescent="0.35">
      <c r="A6" s="5"/>
      <c r="B6" s="5"/>
      <c r="C6" s="5"/>
      <c r="D6" s="5"/>
      <c r="E6" s="5"/>
      <c r="F6" s="108" t="s">
        <v>9</v>
      </c>
      <c r="G6" s="108"/>
      <c r="H6" s="108"/>
      <c r="I6" s="108"/>
      <c r="J6" s="108"/>
      <c r="K6" s="5"/>
    </row>
    <row r="7" spans="1:14" x14ac:dyDescent="0.35">
      <c r="A7" s="5"/>
      <c r="B7" s="39" t="s">
        <v>35</v>
      </c>
      <c r="C7" s="39"/>
      <c r="D7" s="39"/>
      <c r="E7" s="5"/>
      <c r="F7" s="5"/>
      <c r="G7" s="5"/>
      <c r="H7" s="5"/>
      <c r="I7" s="5"/>
      <c r="J7" s="5"/>
      <c r="K7" s="5"/>
      <c r="L7" s="5"/>
      <c r="M7" s="5"/>
    </row>
    <row r="8" spans="1:14" x14ac:dyDescent="0.35">
      <c r="A8" s="5"/>
      <c r="B8" s="5" t="s">
        <v>10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x14ac:dyDescent="0.35">
      <c r="A9" s="5"/>
      <c r="B9" s="5"/>
      <c r="C9" s="108" t="s">
        <v>32</v>
      </c>
      <c r="D9" s="108"/>
      <c r="E9" s="108"/>
      <c r="F9" s="108"/>
      <c r="G9" s="108"/>
      <c r="H9" s="108"/>
      <c r="I9" s="108"/>
      <c r="J9" s="108"/>
      <c r="K9" s="5"/>
      <c r="L9" s="5"/>
      <c r="M9" s="5"/>
    </row>
    <row r="10" spans="1:14" ht="15" customHeight="1" thickBo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35">
      <c r="A11" s="5"/>
      <c r="B11" s="105" t="s">
        <v>4</v>
      </c>
      <c r="C11" s="102" t="s">
        <v>0</v>
      </c>
      <c r="D11" s="114" t="s">
        <v>11</v>
      </c>
      <c r="E11" s="112"/>
      <c r="F11" s="112"/>
      <c r="G11" s="115"/>
      <c r="H11" s="111" t="s">
        <v>34</v>
      </c>
      <c r="I11" s="112"/>
      <c r="J11" s="113"/>
      <c r="K11" s="5"/>
    </row>
    <row r="12" spans="1:14" x14ac:dyDescent="0.35">
      <c r="A12" s="5"/>
      <c r="B12" s="106"/>
      <c r="C12" s="103"/>
      <c r="D12" s="116" t="s">
        <v>12</v>
      </c>
      <c r="E12" s="109" t="s">
        <v>13</v>
      </c>
      <c r="F12" s="109"/>
      <c r="G12" s="110"/>
      <c r="H12" s="120" t="s">
        <v>28</v>
      </c>
      <c r="I12" s="122" t="s">
        <v>30</v>
      </c>
      <c r="J12" s="118" t="s">
        <v>14</v>
      </c>
      <c r="K12" s="5"/>
      <c r="N12" s="9"/>
    </row>
    <row r="13" spans="1:14" ht="54.6" thickBot="1" x14ac:dyDescent="0.4">
      <c r="A13" s="5"/>
      <c r="B13" s="107"/>
      <c r="C13" s="104"/>
      <c r="D13" s="117"/>
      <c r="E13" s="29" t="s">
        <v>1</v>
      </c>
      <c r="F13" s="30" t="s">
        <v>25</v>
      </c>
      <c r="G13" s="31" t="s">
        <v>2</v>
      </c>
      <c r="H13" s="121"/>
      <c r="I13" s="123"/>
      <c r="J13" s="119"/>
      <c r="K13" s="5"/>
      <c r="M13" s="5"/>
    </row>
    <row r="14" spans="1:14" x14ac:dyDescent="0.35">
      <c r="A14" s="5"/>
      <c r="B14" s="98" t="s">
        <v>33</v>
      </c>
      <c r="C14" s="11" t="s">
        <v>15</v>
      </c>
      <c r="D14" s="16">
        <v>0</v>
      </c>
      <c r="E14" s="22">
        <f>ROUNDUP(D14*1.33/10,0)</f>
        <v>0</v>
      </c>
      <c r="F14" s="18">
        <v>0</v>
      </c>
      <c r="G14" s="24">
        <f>IF(F14-E14&gt;=0,0,((F14-E14)*(-1)))</f>
        <v>0</v>
      </c>
      <c r="H14" s="21">
        <v>0</v>
      </c>
      <c r="I14" s="18">
        <v>0</v>
      </c>
      <c r="J14" s="26" t="str">
        <f>IF(I14=0,"",(((I14*10)-H14)/(I14*10))*100)</f>
        <v/>
      </c>
      <c r="K14" s="5"/>
      <c r="M14" s="5"/>
    </row>
    <row r="15" spans="1:14" x14ac:dyDescent="0.35">
      <c r="A15" s="5"/>
      <c r="B15" s="99"/>
      <c r="C15" s="12" t="s">
        <v>16</v>
      </c>
      <c r="D15" s="17">
        <v>0</v>
      </c>
      <c r="E15" s="22">
        <f>ROUNDUP(D15*1.11/2,0)</f>
        <v>0</v>
      </c>
      <c r="F15" s="19">
        <v>0</v>
      </c>
      <c r="G15" s="25">
        <f>IF(F15-E15&gt;=0,0,((F15-E15)*(-1)))</f>
        <v>0</v>
      </c>
      <c r="H15" s="20">
        <v>0</v>
      </c>
      <c r="I15" s="19">
        <v>0</v>
      </c>
      <c r="J15" s="27" t="str">
        <f>IF(I15=0,"",(((I15*2)-H15)/(I15*2))*100)</f>
        <v/>
      </c>
      <c r="K15" s="5"/>
    </row>
    <row r="16" spans="1:14" x14ac:dyDescent="0.35">
      <c r="A16" s="5"/>
      <c r="B16" s="99"/>
      <c r="C16" s="12" t="s">
        <v>17</v>
      </c>
      <c r="D16" s="17">
        <v>0</v>
      </c>
      <c r="E16" s="22">
        <f>ROUNDUP(D16*1.33/10,0)</f>
        <v>0</v>
      </c>
      <c r="F16" s="19">
        <v>0</v>
      </c>
      <c r="G16" s="25">
        <f t="shared" ref="G16:G40" si="0">IF(F16-E16&gt;=0,0,((F16-E16)*(-1)))</f>
        <v>0</v>
      </c>
      <c r="H16" s="20">
        <v>0</v>
      </c>
      <c r="I16" s="19">
        <v>0</v>
      </c>
      <c r="J16" s="27" t="str">
        <f>IF(I16=0,"",(((I16*10)-H16)/(I16*10))*100)</f>
        <v/>
      </c>
      <c r="K16" s="5"/>
    </row>
    <row r="17" spans="1:15" x14ac:dyDescent="0.35">
      <c r="A17" s="5"/>
      <c r="B17" s="99"/>
      <c r="C17" s="12" t="s">
        <v>18</v>
      </c>
      <c r="D17" s="17">
        <v>0</v>
      </c>
      <c r="E17" s="22">
        <f>ROUNDUP(D17*1.33/20,0)</f>
        <v>0</v>
      </c>
      <c r="F17" s="19">
        <v>0</v>
      </c>
      <c r="G17" s="25">
        <f t="shared" si="0"/>
        <v>0</v>
      </c>
      <c r="H17" s="20">
        <v>0</v>
      </c>
      <c r="I17" s="19">
        <v>0</v>
      </c>
      <c r="J17" s="27" t="str">
        <f>IF(I17=0,"",(((I17*20)-H17)/(I17*20))*100)</f>
        <v/>
      </c>
      <c r="K17" s="5"/>
    </row>
    <row r="18" spans="1:15" x14ac:dyDescent="0.35">
      <c r="A18" s="5"/>
      <c r="B18" s="99"/>
      <c r="C18" s="12" t="s">
        <v>19</v>
      </c>
      <c r="D18" s="17">
        <v>0</v>
      </c>
      <c r="E18" s="22">
        <f>ROUNDUP(D18*1.01,0)</f>
        <v>0</v>
      </c>
      <c r="F18" s="19">
        <v>0</v>
      </c>
      <c r="G18" s="25">
        <f t="shared" si="0"/>
        <v>0</v>
      </c>
      <c r="H18" s="20">
        <v>0</v>
      </c>
      <c r="I18" s="19">
        <v>0</v>
      </c>
      <c r="J18" s="27" t="str">
        <f>IF(I18=0,"",(((I18)-H18)/(I18))*100)</f>
        <v/>
      </c>
      <c r="K18" s="5"/>
    </row>
    <row r="19" spans="1:15" x14ac:dyDescent="0.35">
      <c r="A19" s="5"/>
      <c r="B19" s="99"/>
      <c r="C19" s="12" t="s">
        <v>20</v>
      </c>
      <c r="D19" s="17">
        <v>0</v>
      </c>
      <c r="E19" s="22">
        <f>ROUNDUP(D19*1.33/10,0)</f>
        <v>0</v>
      </c>
      <c r="F19" s="19">
        <v>0</v>
      </c>
      <c r="G19" s="25">
        <f t="shared" si="0"/>
        <v>0</v>
      </c>
      <c r="H19" s="20">
        <v>0</v>
      </c>
      <c r="I19" s="19">
        <v>0</v>
      </c>
      <c r="J19" s="27" t="str">
        <f>IF(I19=0,"",(((I19*10)-H19)/(I19*10))*100)</f>
        <v/>
      </c>
      <c r="K19" s="5"/>
    </row>
    <row r="20" spans="1:15" x14ac:dyDescent="0.35">
      <c r="A20" s="5"/>
      <c r="B20" s="99"/>
      <c r="C20" s="12" t="s">
        <v>21</v>
      </c>
      <c r="D20" s="17">
        <v>0</v>
      </c>
      <c r="E20" s="22">
        <f>ROUNDUP(D20*1.01,0)</f>
        <v>0</v>
      </c>
      <c r="F20" s="19">
        <v>0</v>
      </c>
      <c r="G20" s="25">
        <f t="shared" si="0"/>
        <v>0</v>
      </c>
      <c r="H20" s="20">
        <v>0</v>
      </c>
      <c r="I20" s="19">
        <v>0</v>
      </c>
      <c r="J20" s="27" t="str">
        <f>IF(I20=0,"",(((I20)-H20)/(I20))*100)</f>
        <v/>
      </c>
      <c r="K20" s="5"/>
    </row>
    <row r="21" spans="1:15" x14ac:dyDescent="0.35">
      <c r="A21" s="5"/>
      <c r="B21" s="99"/>
      <c r="C21" s="12" t="s">
        <v>22</v>
      </c>
      <c r="D21" s="17">
        <v>0</v>
      </c>
      <c r="E21" s="22">
        <f>ROUNDUP(D21*1.33/10,0)</f>
        <v>0</v>
      </c>
      <c r="F21" s="19">
        <v>0</v>
      </c>
      <c r="G21" s="25">
        <f t="shared" si="0"/>
        <v>0</v>
      </c>
      <c r="H21" s="20">
        <v>0</v>
      </c>
      <c r="I21" s="19">
        <v>0</v>
      </c>
      <c r="J21" s="27" t="str">
        <f>IF(I21=0,"",(((I21*10)-H21)/(I21*10))*100)</f>
        <v/>
      </c>
      <c r="K21" s="5"/>
    </row>
    <row r="22" spans="1:15" ht="21" x14ac:dyDescent="0.4">
      <c r="A22" s="5"/>
      <c r="B22" s="100"/>
      <c r="C22" s="12" t="s">
        <v>23</v>
      </c>
      <c r="D22" s="17">
        <v>0</v>
      </c>
      <c r="E22" s="23">
        <f>ROUNDUP(D22*1.11/2,0)</f>
        <v>0</v>
      </c>
      <c r="F22" s="19">
        <v>0</v>
      </c>
      <c r="G22" s="25">
        <f t="shared" si="0"/>
        <v>0</v>
      </c>
      <c r="H22" s="20">
        <v>0</v>
      </c>
      <c r="I22" s="19">
        <v>0</v>
      </c>
      <c r="J22" s="28" t="str">
        <f>IF(I22=0,"",(((I22*2)-H22)/(I22*2))*100)</f>
        <v/>
      </c>
      <c r="K22" s="5"/>
    </row>
    <row r="23" spans="1:15" ht="21" x14ac:dyDescent="0.4">
      <c r="A23" s="5"/>
      <c r="B23" s="100"/>
      <c r="C23" s="13" t="s">
        <v>27</v>
      </c>
      <c r="D23" s="17">
        <v>0</v>
      </c>
      <c r="E23" s="22">
        <f>ROUNDUP(D23*1.01,0)</f>
        <v>0</v>
      </c>
      <c r="F23" s="19">
        <v>0</v>
      </c>
      <c r="G23" s="25">
        <f t="shared" si="0"/>
        <v>0</v>
      </c>
      <c r="H23" s="20">
        <v>0</v>
      </c>
      <c r="I23" s="19">
        <v>0</v>
      </c>
      <c r="J23" s="28" t="str">
        <f>IF(I23=0,"",(((I23)-H23)/(I23))*100)</f>
        <v/>
      </c>
      <c r="K23" s="5"/>
    </row>
    <row r="24" spans="1:15" x14ac:dyDescent="0.35">
      <c r="A24" s="5"/>
      <c r="B24" s="100"/>
      <c r="C24" s="13" t="s">
        <v>26</v>
      </c>
      <c r="D24" s="17">
        <v>0</v>
      </c>
      <c r="E24" s="22">
        <f>ROUNDUP(D24*1.25/4,0)</f>
        <v>0</v>
      </c>
      <c r="F24" s="19">
        <v>0</v>
      </c>
      <c r="G24" s="25">
        <f t="shared" si="0"/>
        <v>0</v>
      </c>
      <c r="H24" s="20">
        <v>0</v>
      </c>
      <c r="I24" s="19">
        <v>0</v>
      </c>
      <c r="J24" s="27" t="str">
        <f>IF(I24=0,"",(((I24*4)-H24)/(I24*4))*100)</f>
        <v/>
      </c>
      <c r="K24" s="5"/>
    </row>
    <row r="25" spans="1:15" ht="18.600000000000001" thickBot="1" x14ac:dyDescent="0.4">
      <c r="A25" s="5"/>
      <c r="B25" s="101"/>
      <c r="C25" s="14" t="s">
        <v>24</v>
      </c>
      <c r="D25" s="17">
        <v>0</v>
      </c>
      <c r="E25" s="22">
        <f>ROUNDUP(D25*1.01,0)</f>
        <v>0</v>
      </c>
      <c r="F25" s="19">
        <v>0</v>
      </c>
      <c r="G25" s="25">
        <f t="shared" si="0"/>
        <v>0</v>
      </c>
      <c r="H25" s="20">
        <v>0</v>
      </c>
      <c r="I25" s="19">
        <v>0</v>
      </c>
      <c r="J25" s="27" t="str">
        <f>IF(I25=0,"",(((I25)-H25)/(I25))*100)</f>
        <v/>
      </c>
      <c r="K25" s="5"/>
    </row>
    <row r="26" spans="1:15" ht="15" customHeight="1" x14ac:dyDescent="0.35">
      <c r="A26" s="5"/>
      <c r="B26" s="95" t="s">
        <v>6</v>
      </c>
      <c r="C26" s="48" t="s">
        <v>41</v>
      </c>
      <c r="D26" s="49">
        <v>0</v>
      </c>
      <c r="E26" s="50">
        <f>ROUNDUP(D26*1.01,0)</f>
        <v>0</v>
      </c>
      <c r="F26" s="51">
        <v>0</v>
      </c>
      <c r="G26" s="52">
        <f t="shared" si="0"/>
        <v>0</v>
      </c>
      <c r="H26" s="53">
        <v>0</v>
      </c>
      <c r="I26" s="51">
        <v>0</v>
      </c>
      <c r="J26" s="54" t="str">
        <f>IF(I26=0,"",(((I26)-H26)/(I26))*100)</f>
        <v/>
      </c>
      <c r="K26" s="5"/>
    </row>
    <row r="27" spans="1:15" ht="15" customHeight="1" x14ac:dyDescent="0.35">
      <c r="A27" s="5"/>
      <c r="B27" s="96"/>
      <c r="C27" s="55" t="s">
        <v>42</v>
      </c>
      <c r="D27" s="56">
        <v>0</v>
      </c>
      <c r="E27" s="57">
        <f>ROUNDUP(D27*1.11/10,0)</f>
        <v>0</v>
      </c>
      <c r="F27" s="58">
        <v>0</v>
      </c>
      <c r="G27" s="59">
        <f t="shared" si="0"/>
        <v>0</v>
      </c>
      <c r="H27" s="60">
        <v>0</v>
      </c>
      <c r="I27" s="58">
        <v>0</v>
      </c>
      <c r="J27" s="61" t="str">
        <f>IF(I27=0,"",(((I27*10)-H27)/(I27*10))*100)</f>
        <v/>
      </c>
      <c r="K27" s="5"/>
      <c r="M27" s="5"/>
      <c r="N27" s="5"/>
      <c r="O27" s="5"/>
    </row>
    <row r="28" spans="1:15" ht="15" customHeight="1" x14ac:dyDescent="0.35">
      <c r="A28" s="5"/>
      <c r="B28" s="96"/>
      <c r="C28" s="55" t="s">
        <v>43</v>
      </c>
      <c r="D28" s="56">
        <v>0</v>
      </c>
      <c r="E28" s="62">
        <f>ROUNDUP(D28*1.11/10,0)</f>
        <v>0</v>
      </c>
      <c r="F28" s="63">
        <v>0</v>
      </c>
      <c r="G28" s="64">
        <f t="shared" si="0"/>
        <v>0</v>
      </c>
      <c r="H28" s="65">
        <v>0</v>
      </c>
      <c r="I28" s="63">
        <v>0</v>
      </c>
      <c r="J28" s="66" t="str">
        <f>IF(I28=0,"",(((I28*10)-H28)/(I28*10))*100)</f>
        <v/>
      </c>
      <c r="K28" s="5"/>
      <c r="M28" s="5"/>
      <c r="N28" s="5"/>
      <c r="O28" s="5"/>
    </row>
    <row r="29" spans="1:15" ht="15" customHeight="1" x14ac:dyDescent="0.35">
      <c r="A29" s="5"/>
      <c r="B29" s="96"/>
      <c r="C29" s="67" t="s">
        <v>44</v>
      </c>
      <c r="D29" s="68">
        <v>0</v>
      </c>
      <c r="E29" s="62">
        <f>ROUNDUP(D29*1.11/20,0)</f>
        <v>0</v>
      </c>
      <c r="F29" s="63">
        <v>0</v>
      </c>
      <c r="G29" s="64">
        <f t="shared" si="0"/>
        <v>0</v>
      </c>
      <c r="H29" s="65">
        <v>0</v>
      </c>
      <c r="I29" s="63">
        <v>0</v>
      </c>
      <c r="J29" s="66" t="str">
        <f>IF(I29=0,"",(((I29*20)-H29)/(I29*20))*100)</f>
        <v/>
      </c>
      <c r="K29" s="5"/>
      <c r="M29" s="5"/>
      <c r="N29" s="5"/>
      <c r="O29" s="5"/>
    </row>
    <row r="30" spans="1:15" ht="15" customHeight="1" x14ac:dyDescent="0.35">
      <c r="A30" s="5"/>
      <c r="B30" s="96"/>
      <c r="C30" s="69" t="s">
        <v>45</v>
      </c>
      <c r="D30" s="70">
        <v>0</v>
      </c>
      <c r="E30" s="71">
        <f>ROUNDUP(D30*1.11/10,0)</f>
        <v>0</v>
      </c>
      <c r="F30" s="72">
        <v>0</v>
      </c>
      <c r="G30" s="73">
        <f t="shared" si="0"/>
        <v>0</v>
      </c>
      <c r="H30" s="74">
        <v>0</v>
      </c>
      <c r="I30" s="72">
        <v>0</v>
      </c>
      <c r="J30" s="75" t="str">
        <f>IF(I30=0,"",(((I30*10)-H30)/(I30*10))*100)</f>
        <v/>
      </c>
      <c r="K30" s="5"/>
      <c r="M30" s="5"/>
      <c r="N30" s="5"/>
      <c r="O30" s="5"/>
    </row>
    <row r="31" spans="1:15" ht="15" customHeight="1" x14ac:dyDescent="0.35">
      <c r="A31" s="5"/>
      <c r="B31" s="96"/>
      <c r="C31" s="67" t="s">
        <v>46</v>
      </c>
      <c r="D31" s="68">
        <v>0</v>
      </c>
      <c r="E31" s="62">
        <f>ROUNDUP(D31*1.11/2,0)</f>
        <v>0</v>
      </c>
      <c r="F31" s="63">
        <v>0</v>
      </c>
      <c r="G31" s="76">
        <f>IF(F31-E31&gt;=0,0,((F31-E31)*(-1)))</f>
        <v>0</v>
      </c>
      <c r="H31" s="65">
        <v>0</v>
      </c>
      <c r="I31" s="63">
        <v>0</v>
      </c>
      <c r="J31" s="66" t="str">
        <f>IF(I31=0,"",(((I31*2)-H31)/(I31*2))*100)</f>
        <v/>
      </c>
      <c r="K31" s="5"/>
      <c r="M31" s="5"/>
      <c r="N31" s="5"/>
      <c r="O31" s="5"/>
    </row>
    <row r="32" spans="1:15" ht="15" customHeight="1" x14ac:dyDescent="0.35">
      <c r="A32" s="5"/>
      <c r="B32" s="96"/>
      <c r="C32" s="77" t="s">
        <v>47</v>
      </c>
      <c r="D32" s="68">
        <v>0</v>
      </c>
      <c r="E32" s="62">
        <f>ROUNDUP(D32*1.01,0)</f>
        <v>0</v>
      </c>
      <c r="F32" s="63">
        <v>0</v>
      </c>
      <c r="G32" s="76">
        <f t="shared" ref="G32:G35" si="1">IF(F32-E32&gt;=0,0,((F32-E32)*(-1)))</f>
        <v>0</v>
      </c>
      <c r="H32" s="65">
        <v>0</v>
      </c>
      <c r="I32" s="63">
        <v>0</v>
      </c>
      <c r="J32" s="78" t="str">
        <f>IF(I32=0,"",(((I32)-H32)/(I32))*100)</f>
        <v/>
      </c>
      <c r="K32" s="5"/>
      <c r="M32" s="5"/>
      <c r="N32" s="5"/>
      <c r="O32" s="5"/>
    </row>
    <row r="33" spans="1:15" ht="15" customHeight="1" x14ac:dyDescent="0.35">
      <c r="A33" s="5"/>
      <c r="B33" s="96"/>
      <c r="C33" s="77" t="s">
        <v>48</v>
      </c>
      <c r="D33" s="68">
        <v>0</v>
      </c>
      <c r="E33" s="62">
        <f>ROUNDUP(D33*1.25/4,0)</f>
        <v>0</v>
      </c>
      <c r="F33" s="63">
        <v>0</v>
      </c>
      <c r="G33" s="76">
        <f t="shared" si="1"/>
        <v>0</v>
      </c>
      <c r="H33" s="65">
        <v>0</v>
      </c>
      <c r="I33" s="63">
        <v>0</v>
      </c>
      <c r="J33" s="66" t="str">
        <f>IF(I33=0,"",(((I33*4)-H33)/(I33*4))*100)</f>
        <v/>
      </c>
      <c r="K33" s="5"/>
      <c r="M33" s="5"/>
      <c r="N33" s="5"/>
      <c r="O33" s="5"/>
    </row>
    <row r="34" spans="1:15" ht="15" customHeight="1" x14ac:dyDescent="0.35">
      <c r="A34" s="5"/>
      <c r="B34" s="96"/>
      <c r="C34" s="67" t="s">
        <v>49</v>
      </c>
      <c r="D34" s="68">
        <v>0</v>
      </c>
      <c r="E34" s="62">
        <f>ROUNDUP(D34*1.01,0)</f>
        <v>0</v>
      </c>
      <c r="F34" s="63">
        <v>0</v>
      </c>
      <c r="G34" s="76">
        <f t="shared" si="1"/>
        <v>0</v>
      </c>
      <c r="H34" s="65">
        <v>0</v>
      </c>
      <c r="I34" s="63">
        <v>0</v>
      </c>
      <c r="J34" s="66" t="str">
        <f>IF(I34=0,"",(((I34)-H34)/(I34))*100)</f>
        <v/>
      </c>
      <c r="K34" s="5"/>
      <c r="M34" s="5"/>
      <c r="N34" s="5"/>
      <c r="O34" s="5"/>
    </row>
    <row r="35" spans="1:15" ht="15" customHeight="1" thickBot="1" x14ac:dyDescent="0.4">
      <c r="A35" s="5"/>
      <c r="B35" s="97"/>
      <c r="C35" s="79" t="s">
        <v>50</v>
      </c>
      <c r="D35" s="80">
        <v>0</v>
      </c>
      <c r="E35" s="81">
        <f>ROUNDUP(D35*1.33/10,0)</f>
        <v>0</v>
      </c>
      <c r="F35" s="82">
        <v>0</v>
      </c>
      <c r="G35" s="83">
        <f t="shared" si="1"/>
        <v>0</v>
      </c>
      <c r="H35" s="84">
        <v>0</v>
      </c>
      <c r="I35" s="82">
        <v>0</v>
      </c>
      <c r="J35" s="85" t="str">
        <f>IF(I35=0,"",(((I35*10)-H35)/(I35*10))*100)</f>
        <v/>
      </c>
      <c r="K35" s="5"/>
      <c r="M35" s="5"/>
      <c r="N35" s="5"/>
      <c r="O35" s="5"/>
    </row>
    <row r="36" spans="1:15" s="10" customFormat="1" ht="39" customHeight="1" thickBot="1" x14ac:dyDescent="0.4">
      <c r="A36" s="39"/>
      <c r="B36" s="32" t="s">
        <v>39</v>
      </c>
      <c r="C36" s="33" t="s">
        <v>51</v>
      </c>
      <c r="D36" s="34">
        <v>0</v>
      </c>
      <c r="E36" s="35">
        <f>ROUNDUP(D36*1.01,0)</f>
        <v>0</v>
      </c>
      <c r="F36" s="36">
        <v>0</v>
      </c>
      <c r="G36" s="37">
        <f t="shared" si="0"/>
        <v>0</v>
      </c>
      <c r="H36" s="38">
        <v>0</v>
      </c>
      <c r="I36" s="36">
        <v>0</v>
      </c>
      <c r="J36" s="86" t="str">
        <f>IF(I36=0,"",(((I36)-H36)/(I36))*100)</f>
        <v/>
      </c>
      <c r="K36" s="39"/>
      <c r="M36" s="39"/>
      <c r="N36" s="39"/>
      <c r="O36" s="39"/>
    </row>
    <row r="37" spans="1:15" ht="24.75" customHeight="1" thickBot="1" x14ac:dyDescent="0.4">
      <c r="A37" s="5"/>
      <c r="B37" s="15" t="s">
        <v>7</v>
      </c>
      <c r="C37" s="40" t="s">
        <v>52</v>
      </c>
      <c r="D37" s="87">
        <v>0</v>
      </c>
      <c r="E37" s="88">
        <f>ROUNDUP(D37*1.11/10,0)</f>
        <v>0</v>
      </c>
      <c r="F37" s="89">
        <v>0</v>
      </c>
      <c r="G37" s="90">
        <f t="shared" si="0"/>
        <v>0</v>
      </c>
      <c r="H37" s="91">
        <v>0</v>
      </c>
      <c r="I37" s="89">
        <v>0</v>
      </c>
      <c r="J37" s="92" t="str">
        <f>IF(I37=0,"",(((I37*10)-H37)/(I37*10))*100)</f>
        <v/>
      </c>
      <c r="K37" s="5"/>
      <c r="M37" s="5"/>
      <c r="N37" s="5"/>
      <c r="O37" s="5"/>
    </row>
    <row r="38" spans="1:15" s="2" customFormat="1" ht="24" customHeight="1" x14ac:dyDescent="0.4">
      <c r="A38" s="1"/>
      <c r="B38" s="124" t="s">
        <v>5</v>
      </c>
      <c r="C38" s="93" t="s">
        <v>40</v>
      </c>
      <c r="D38" s="49">
        <v>0</v>
      </c>
      <c r="E38" s="50">
        <f>ROUNDUP(D38*1.33/10,0)</f>
        <v>0</v>
      </c>
      <c r="F38" s="51">
        <v>0</v>
      </c>
      <c r="G38" s="50">
        <f t="shared" si="0"/>
        <v>0</v>
      </c>
      <c r="H38" s="51">
        <v>0</v>
      </c>
      <c r="I38" s="51">
        <v>0</v>
      </c>
      <c r="J38" s="94" t="str">
        <f>IF(I38=0,"",(((I38*10)-H38)/(I38*10))*100)</f>
        <v/>
      </c>
      <c r="K38" s="1"/>
    </row>
    <row r="39" spans="1:15" s="2" customFormat="1" ht="23.25" customHeight="1" thickBot="1" x14ac:dyDescent="0.45">
      <c r="A39" s="1"/>
      <c r="B39" s="125"/>
      <c r="C39" s="42" t="s">
        <v>53</v>
      </c>
      <c r="D39" s="34">
        <v>0</v>
      </c>
      <c r="E39" s="35">
        <f>ROUNDUP(D39*1.01,0)</f>
        <v>0</v>
      </c>
      <c r="F39" s="36">
        <v>0</v>
      </c>
      <c r="G39" s="37">
        <f t="shared" si="0"/>
        <v>0</v>
      </c>
      <c r="H39" s="38">
        <v>0</v>
      </c>
      <c r="I39" s="36">
        <v>0</v>
      </c>
      <c r="J39" s="86" t="str">
        <f>IF(I39=0,"",(((I39)-H39)/(I39))*100)</f>
        <v/>
      </c>
      <c r="K39" s="1"/>
    </row>
    <row r="40" spans="1:15" s="2" customFormat="1" ht="42" customHeight="1" thickBot="1" x14ac:dyDescent="0.45">
      <c r="A40" s="1"/>
      <c r="B40" s="41" t="s">
        <v>54</v>
      </c>
      <c r="C40" s="42" t="s">
        <v>55</v>
      </c>
      <c r="D40" s="43">
        <v>0</v>
      </c>
      <c r="E40" s="44">
        <f>ROUNDUP(D40*1.33/10,0)</f>
        <v>0</v>
      </c>
      <c r="F40" s="45">
        <v>0</v>
      </c>
      <c r="G40" s="44">
        <f t="shared" si="0"/>
        <v>0</v>
      </c>
      <c r="H40" s="45">
        <v>0</v>
      </c>
      <c r="I40" s="45">
        <v>0</v>
      </c>
      <c r="J40" s="46" t="str">
        <f>IF(I40=0,"",(((I40*10)-H40)/(I40*10))*100)</f>
        <v/>
      </c>
      <c r="K40" s="1"/>
    </row>
    <row r="41" spans="1:15" s="2" customFormat="1" ht="17.55" customHeight="1" x14ac:dyDescent="0.4">
      <c r="A41" s="1"/>
      <c r="B41" s="1"/>
      <c r="C41" s="1"/>
      <c r="D41" s="47"/>
      <c r="E41" s="47"/>
      <c r="F41" s="47"/>
      <c r="G41" s="47"/>
      <c r="H41" s="47"/>
      <c r="I41" s="47"/>
      <c r="J41" s="1"/>
      <c r="K41" s="1"/>
    </row>
    <row r="42" spans="1:15" s="2" customFormat="1" ht="21" x14ac:dyDescent="0.4">
      <c r="A42" s="1"/>
      <c r="B42" s="1"/>
      <c r="C42" s="1"/>
      <c r="D42" s="1"/>
      <c r="E42" s="1"/>
      <c r="F42" s="3" t="s">
        <v>8</v>
      </c>
      <c r="G42" s="3"/>
      <c r="H42" s="3"/>
      <c r="J42" s="1"/>
      <c r="K42" s="1"/>
    </row>
    <row r="43" spans="1:15" s="2" customFormat="1" ht="17.25" customHeight="1" x14ac:dyDescent="0.4">
      <c r="A43" s="1"/>
      <c r="B43" s="1"/>
      <c r="C43" s="1"/>
      <c r="D43" s="1"/>
      <c r="E43" s="1"/>
      <c r="F43" s="3"/>
      <c r="G43" s="3"/>
      <c r="H43" s="3"/>
      <c r="J43" s="1"/>
      <c r="K43" s="1"/>
    </row>
    <row r="44" spans="1:15" s="2" customFormat="1" ht="18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5" s="2" customFormat="1" ht="21" x14ac:dyDescent="0.4">
      <c r="A45" s="1"/>
      <c r="B45" s="1"/>
      <c r="C45" s="1"/>
      <c r="D45" s="1"/>
      <c r="E45" s="1"/>
      <c r="F45" s="3" t="s">
        <v>3</v>
      </c>
      <c r="G45" s="1"/>
      <c r="I45" s="1"/>
      <c r="J45" s="1"/>
      <c r="K45" s="1"/>
    </row>
    <row r="46" spans="1:15" s="2" customFormat="1" ht="21" x14ac:dyDescent="0.4">
      <c r="A46" s="1"/>
      <c r="B46" s="1"/>
      <c r="C46" s="1"/>
      <c r="D46" s="1"/>
      <c r="E46" s="1"/>
      <c r="F46" s="3" t="s">
        <v>31</v>
      </c>
      <c r="G46" s="1"/>
      <c r="I46" s="1"/>
      <c r="J46" s="1"/>
      <c r="K46" s="1"/>
    </row>
    <row r="47" spans="1:15" s="4" customFormat="1" ht="16.5" customHeight="1" x14ac:dyDescent="0.35">
      <c r="B47" s="6"/>
    </row>
    <row r="48" spans="1:15" x14ac:dyDescent="0.35">
      <c r="B48" s="6" t="s">
        <v>38</v>
      </c>
    </row>
  </sheetData>
  <mergeCells count="15">
    <mergeCell ref="B14:B25"/>
    <mergeCell ref="B26:B35"/>
    <mergeCell ref="B38:B39"/>
    <mergeCell ref="G5:J5"/>
    <mergeCell ref="F6:J6"/>
    <mergeCell ref="C9:J9"/>
    <mergeCell ref="B11:B13"/>
    <mergeCell ref="C11:C13"/>
    <mergeCell ref="D11:G11"/>
    <mergeCell ref="H11:J11"/>
    <mergeCell ref="D12:D13"/>
    <mergeCell ref="E12:G12"/>
    <mergeCell ref="H12:H13"/>
    <mergeCell ref="I12:I13"/>
    <mergeCell ref="J12:J13"/>
  </mergeCells>
  <pageMargins left="0.11811023622047245" right="0.11811023622047245" top="0.11811023622047245" bottom="0.11811023622047245" header="0.11811023622047245" footer="0.11811023622047245"/>
  <pageSetup paperSize="9"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ต้นแบบ</vt:lpstr>
      <vt:lpstr>ต้นแบบ!Print_Area</vt:lpstr>
    </vt:vector>
  </TitlesOfParts>
  <Company>GCD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</dc:creator>
  <cp:lastModifiedBy>newuser</cp:lastModifiedBy>
  <cp:lastPrinted>2016-06-01T04:21:39Z</cp:lastPrinted>
  <dcterms:created xsi:type="dcterms:W3CDTF">2009-07-19T02:33:58Z</dcterms:created>
  <dcterms:modified xsi:type="dcterms:W3CDTF">2016-12-29T08:53:23Z</dcterms:modified>
</cp:coreProperties>
</file>