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8700" windowHeight="10500" activeTab="0"/>
  </bookViews>
  <sheets>
    <sheet name="ว3-1_full scale" sheetId="1" r:id="rId1"/>
  </sheets>
  <definedNames>
    <definedName name="_xlnm.Print_Area" localSheetId="0">'ว3-1_full scale'!$A$1:$J$38</definedName>
  </definedNames>
  <calcPr fullCalcOnLoad="1"/>
</workbook>
</file>

<file path=xl/sharedStrings.xml><?xml version="1.0" encoding="utf-8"?>
<sst xmlns="http://schemas.openxmlformats.org/spreadsheetml/2006/main" count="50" uniqueCount="50">
  <si>
    <t>วัคซีน</t>
  </si>
  <si>
    <t>จำนวนผู้รับ</t>
  </si>
  <si>
    <t>จำนวนวัคซีน</t>
  </si>
  <si>
    <t>ที่ต้องการใช้</t>
  </si>
  <si>
    <t>ยอดคงเหลือยกมา</t>
  </si>
  <si>
    <t>ที่ขอเบิก</t>
  </si>
  <si>
    <t>1. BCG</t>
  </si>
  <si>
    <t>2. HB</t>
  </si>
  <si>
    <t xml:space="preserve">      ขอแสดงความนับถือ</t>
  </si>
  <si>
    <t xml:space="preserve">                  (……………………….……………..…....)</t>
  </si>
  <si>
    <t xml:space="preserve">    ตำแหน่ง…………………………………………….</t>
  </si>
  <si>
    <t>กลุ่ม
เป้าหมาย</t>
  </si>
  <si>
    <t>ร้อยละ</t>
  </si>
  <si>
    <t>เด็กแรกเกิด 
ถึง 
5 ปี</t>
  </si>
  <si>
    <t>3. DTP-HB</t>
  </si>
  <si>
    <t>หญิงตั้งครรภ์</t>
  </si>
  <si>
    <t>นักเรียน ป.1</t>
  </si>
  <si>
    <t>นักเรียน ป.6</t>
  </si>
  <si>
    <t>4. OPV</t>
  </si>
  <si>
    <t>อัตราสูญเสีย</t>
  </si>
  <si>
    <t>เรื่อง  ขอเบิกวัคซีนในงานสร้างเสริมภูมิคุ้มกันโรค</t>
  </si>
  <si>
    <r>
      <t>ที่</t>
    </r>
    <r>
      <rPr>
        <i/>
        <sz val="14"/>
        <rFont val="TH SarabunPSK"/>
        <family val="2"/>
      </rPr>
      <t>….....……………………</t>
    </r>
  </si>
  <si>
    <r>
      <t xml:space="preserve">            วันที่  ........ เดือน.........................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พ.ศ. .......</t>
    </r>
    <r>
      <rPr>
        <i/>
        <sz val="14"/>
        <rFont val="TH SarabunPSK"/>
        <family val="2"/>
      </rPr>
      <t>.......</t>
    </r>
  </si>
  <si>
    <r>
      <t xml:space="preserve">ข้อมูลการเบิกวัคซีน  เดือน </t>
    </r>
    <r>
      <rPr>
        <sz val="14"/>
        <rFont val="TH SarabunPSK"/>
        <family val="2"/>
      </rPr>
      <t>………….…</t>
    </r>
  </si>
  <si>
    <r>
      <t>ผลการให้วัคซีนเดือน</t>
    </r>
    <r>
      <rPr>
        <sz val="14"/>
        <rFont val="TH SarabunPSK"/>
        <family val="2"/>
      </rPr>
      <t>…………..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>.</t>
    </r>
    <r>
      <rPr>
        <b/>
        <sz val="14"/>
        <rFont val="TH SarabunPSK"/>
        <family val="2"/>
      </rPr>
      <t>ที่ผ่านมา</t>
    </r>
  </si>
  <si>
    <r>
      <t xml:space="preserve">เป้าหมาย
</t>
    </r>
    <r>
      <rPr>
        <sz val="14"/>
        <rFont val="TH SarabunPSK"/>
        <family val="2"/>
      </rPr>
      <t>(คน)</t>
    </r>
  </si>
  <si>
    <r>
      <t xml:space="preserve">จำนวนวัคซีน </t>
    </r>
    <r>
      <rPr>
        <sz val="14"/>
        <rFont val="TH SarabunPSK"/>
        <family val="2"/>
      </rPr>
      <t xml:space="preserve"> (ขวด/หลอด)</t>
    </r>
  </si>
  <si>
    <t>หน่วยบริการ (รพ.สต./ฝ่าย) .......................................................................................……..ขอเบิกวัคซีนต่างๆ  ดังนี้</t>
  </si>
  <si>
    <r>
      <t>เรียน  ..................................................................................</t>
    </r>
    <r>
      <rPr>
        <i/>
        <sz val="14"/>
        <rFont val="TH SarabunPSK"/>
        <family val="2"/>
      </rPr>
      <t>...</t>
    </r>
  </si>
  <si>
    <r>
      <rPr>
        <sz val="14"/>
        <rFont val="TH SarabunPSK"/>
        <family val="2"/>
      </rPr>
      <t xml:space="preserve">หน่วยบริการ (รพ.สต./ฝ่าย) </t>
    </r>
    <r>
      <rPr>
        <i/>
        <sz val="14"/>
        <rFont val="TH SarabunPSK"/>
        <family val="2"/>
      </rPr>
      <t>.............................................</t>
    </r>
  </si>
  <si>
    <r>
      <t xml:space="preserve">บริการ </t>
    </r>
    <r>
      <rPr>
        <sz val="12"/>
        <rFont val="TH SarabunPSK"/>
        <family val="2"/>
      </rPr>
      <t>(คน)</t>
    </r>
  </si>
  <si>
    <r>
      <t>ที่เปิดใช้</t>
    </r>
    <r>
      <rPr>
        <sz val="12"/>
        <rFont val="TH SarabunPSK"/>
        <family val="2"/>
      </rPr>
      <t xml:space="preserve"> (ขวด/หลอด)</t>
    </r>
  </si>
  <si>
    <t>แบบ ว.3/1</t>
  </si>
  <si>
    <t>6. MMR  (1 dose)</t>
  </si>
  <si>
    <t>7. DTP</t>
  </si>
  <si>
    <t>8.1 JE เชื้อตาย</t>
  </si>
  <si>
    <t>14. dT</t>
  </si>
  <si>
    <t>Download : http://thaigcd.ddc.moph.go.th</t>
  </si>
  <si>
    <t>5.1 IPV (1 dose)</t>
  </si>
  <si>
    <t>8.2 LAJE (เชื้อเป็น) (1 dose)</t>
  </si>
  <si>
    <t>5.2 IPV (10 doses)</t>
  </si>
  <si>
    <t>8.3 LAJE (เชื้อเป็น) (4 doses)</t>
  </si>
  <si>
    <t>9. Rota (1 dose)</t>
  </si>
  <si>
    <t>10. dT</t>
  </si>
  <si>
    <t>11. MMR/MR  (10 doses)</t>
  </si>
  <si>
    <t>12. BCG</t>
  </si>
  <si>
    <t>13. OPV</t>
  </si>
  <si>
    <t>นักเรียน ป.5</t>
  </si>
  <si>
    <t>16. dT</t>
  </si>
  <si>
    <t>15. HPV (1 dose)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</si>
</sst>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_-* #,##0.0_-;\-* #,##0.0_-;_-* &quot;-&quot;??_-;_-@_-"/>
    <numFmt numFmtId="210" formatCode="_-* #,##0_-;\-* #,##0_-;_-* &quot;-&quot;??_-;_-@_-"/>
    <numFmt numFmtId="211" formatCode="[$-41E]d\ mmmm\ yyyy"/>
    <numFmt numFmtId="212" formatCode="[&lt;=99999999][$-D000000]0\-####\-####;[$-D000000]#\-####\-####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_ ;\-#,##0.0\ "/>
  </numFmts>
  <fonts count="41">
    <font>
      <sz val="14"/>
      <name val="Cordia New"/>
      <family val="0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3" fontId="1" fillId="0" borderId="0" xfId="44" applyFont="1" applyAlignment="1">
      <alignment/>
    </xf>
    <xf numFmtId="210" fontId="1" fillId="34" borderId="10" xfId="44" applyNumberFormat="1" applyFont="1" applyFill="1" applyBorder="1" applyAlignment="1">
      <alignment horizontal="center"/>
    </xf>
    <xf numFmtId="210" fontId="1" fillId="34" borderId="11" xfId="44" applyNumberFormat="1" applyFont="1" applyFill="1" applyBorder="1" applyAlignment="1">
      <alignment horizontal="center"/>
    </xf>
    <xf numFmtId="210" fontId="1" fillId="34" borderId="12" xfId="44" applyNumberFormat="1" applyFont="1" applyFill="1" applyBorder="1" applyAlignment="1">
      <alignment horizontal="center"/>
    </xf>
    <xf numFmtId="210" fontId="1" fillId="34" borderId="13" xfId="44" applyNumberFormat="1" applyFont="1" applyFill="1" applyBorder="1" applyAlignment="1">
      <alignment horizontal="center"/>
    </xf>
    <xf numFmtId="210" fontId="1" fillId="34" borderId="14" xfId="44" applyNumberFormat="1" applyFont="1" applyFill="1" applyBorder="1" applyAlignment="1">
      <alignment horizontal="center"/>
    </xf>
    <xf numFmtId="210" fontId="1" fillId="34" borderId="15" xfId="44" applyNumberFormat="1" applyFont="1" applyFill="1" applyBorder="1" applyAlignment="1">
      <alignment horizontal="center"/>
    </xf>
    <xf numFmtId="210" fontId="1" fillId="34" borderId="16" xfId="44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1" fillId="35" borderId="13" xfId="0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5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210" fontId="1" fillId="35" borderId="10" xfId="44" applyNumberFormat="1" applyFont="1" applyFill="1" applyBorder="1" applyAlignment="1">
      <alignment horizontal="center"/>
    </xf>
    <xf numFmtId="210" fontId="1" fillId="35" borderId="12" xfId="44" applyNumberFormat="1" applyFont="1" applyFill="1" applyBorder="1" applyAlignment="1">
      <alignment horizontal="center"/>
    </xf>
    <xf numFmtId="210" fontId="1" fillId="35" borderId="14" xfId="44" applyNumberFormat="1" applyFont="1" applyFill="1" applyBorder="1" applyAlignment="1">
      <alignment horizontal="center"/>
    </xf>
    <xf numFmtId="210" fontId="1" fillId="35" borderId="28" xfId="44" applyNumberFormat="1" applyFont="1" applyFill="1" applyBorder="1" applyAlignment="1">
      <alignment horizontal="center"/>
    </xf>
    <xf numFmtId="210" fontId="1" fillId="35" borderId="29" xfId="44" applyNumberFormat="1" applyFont="1" applyFill="1" applyBorder="1" applyAlignment="1">
      <alignment horizontal="center"/>
    </xf>
    <xf numFmtId="210" fontId="1" fillId="35" borderId="30" xfId="44" applyNumberFormat="1" applyFont="1" applyFill="1" applyBorder="1" applyAlignment="1">
      <alignment horizontal="center"/>
    </xf>
    <xf numFmtId="217" fontId="1" fillId="35" borderId="28" xfId="44" applyNumberFormat="1" applyFont="1" applyFill="1" applyBorder="1" applyAlignment="1">
      <alignment horizontal="center"/>
    </xf>
    <xf numFmtId="217" fontId="1" fillId="35" borderId="29" xfId="44" applyNumberFormat="1" applyFont="1" applyFill="1" applyBorder="1" applyAlignment="1">
      <alignment horizontal="center"/>
    </xf>
    <xf numFmtId="217" fontId="1" fillId="35" borderId="30" xfId="44" applyNumberFormat="1" applyFont="1" applyFill="1" applyBorder="1" applyAlignment="1">
      <alignment horizontal="center"/>
    </xf>
    <xf numFmtId="210" fontId="6" fillId="35" borderId="12" xfId="42" applyNumberFormat="1" applyFont="1" applyFill="1" applyBorder="1" applyAlignment="1">
      <alignment horizontal="center"/>
    </xf>
    <xf numFmtId="209" fontId="6" fillId="35" borderId="31" xfId="42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/>
    </xf>
    <xf numFmtId="210" fontId="1" fillId="34" borderId="35" xfId="44" applyNumberFormat="1" applyFont="1" applyFill="1" applyBorder="1" applyAlignment="1">
      <alignment horizontal="center"/>
    </xf>
    <xf numFmtId="210" fontId="1" fillId="34" borderId="36" xfId="44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210" fontId="1" fillId="35" borderId="34" xfId="44" applyNumberFormat="1" applyFont="1" applyFill="1" applyBorder="1" applyAlignment="1">
      <alignment horizontal="center"/>
    </xf>
    <xf numFmtId="210" fontId="1" fillId="34" borderId="34" xfId="44" applyNumberFormat="1" applyFont="1" applyFill="1" applyBorder="1" applyAlignment="1">
      <alignment horizontal="center"/>
    </xf>
    <xf numFmtId="210" fontId="1" fillId="35" borderId="31" xfId="44" applyNumberFormat="1" applyFont="1" applyFill="1" applyBorder="1" applyAlignment="1">
      <alignment horizontal="center"/>
    </xf>
    <xf numFmtId="210" fontId="1" fillId="34" borderId="37" xfId="44" applyNumberFormat="1" applyFont="1" applyFill="1" applyBorder="1" applyAlignment="1">
      <alignment horizontal="center"/>
    </xf>
    <xf numFmtId="217" fontId="1" fillId="35" borderId="31" xfId="44" applyNumberFormat="1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91075" y="276225"/>
          <a:ext cx="11525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7</xdr:col>
      <xdr:colOff>371475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76775" y="276225"/>
          <a:ext cx="1219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66675</xdr:rowOff>
    </xdr:from>
    <xdr:to>
      <xdr:col>5</xdr:col>
      <xdr:colOff>847725</xdr:colOff>
      <xdr:row>4</xdr:row>
      <xdr:rowOff>152400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24300" y="3429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0">
      <selection activeCell="P23" sqref="P23"/>
    </sheetView>
  </sheetViews>
  <sheetFormatPr defaultColWidth="9.00390625" defaultRowHeight="21.75"/>
  <cols>
    <col min="1" max="1" width="1.57421875" style="2" customWidth="1"/>
    <col min="2" max="2" width="13.00390625" style="2" customWidth="1"/>
    <col min="3" max="3" width="22.8515625" style="2" bestFit="1" customWidth="1"/>
    <col min="4" max="4" width="10.57421875" style="2" customWidth="1"/>
    <col min="5" max="5" width="10.7109375" style="2" customWidth="1"/>
    <col min="6" max="6" width="14.28125" style="2" customWidth="1"/>
    <col min="7" max="7" width="9.8515625" style="2" customWidth="1"/>
    <col min="8" max="8" width="10.421875" style="2" customWidth="1"/>
    <col min="9" max="9" width="14.421875" style="2" customWidth="1"/>
    <col min="10" max="10" width="9.421875" style="2" customWidth="1"/>
    <col min="11" max="11" width="1.28515625" style="2" customWidth="1"/>
    <col min="12" max="16384" width="9.00390625" style="2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1"/>
      <c r="B2" s="1"/>
      <c r="C2" s="1"/>
      <c r="D2" s="3"/>
      <c r="E2" s="3"/>
      <c r="F2" s="3"/>
      <c r="G2" s="3"/>
      <c r="H2" s="3"/>
      <c r="I2" s="3"/>
      <c r="J2" s="18" t="s">
        <v>32</v>
      </c>
      <c r="K2" s="1"/>
    </row>
    <row r="3" spans="1:11" ht="21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21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21.75">
      <c r="A5" s="1"/>
      <c r="B5" s="1" t="s">
        <v>21</v>
      </c>
      <c r="C5" s="1"/>
      <c r="D5" s="1"/>
      <c r="E5" s="1"/>
      <c r="F5" s="1"/>
      <c r="G5" s="59" t="s">
        <v>29</v>
      </c>
      <c r="H5" s="60"/>
      <c r="I5" s="60"/>
      <c r="J5" s="60"/>
      <c r="K5" s="1"/>
    </row>
    <row r="6" spans="1:11" ht="21.75">
      <c r="A6" s="1"/>
      <c r="B6" s="1"/>
      <c r="C6" s="1"/>
      <c r="D6" s="1"/>
      <c r="E6" s="1"/>
      <c r="F6" s="60" t="s">
        <v>22</v>
      </c>
      <c r="G6" s="60"/>
      <c r="H6" s="60"/>
      <c r="I6" s="60"/>
      <c r="J6" s="60"/>
      <c r="K6" s="1"/>
    </row>
    <row r="7" spans="1:11" ht="21.75">
      <c r="A7" s="1"/>
      <c r="B7" s="4" t="s">
        <v>20</v>
      </c>
      <c r="C7" s="4"/>
      <c r="D7" s="4"/>
      <c r="E7" s="1"/>
      <c r="F7" s="1"/>
      <c r="G7" s="1"/>
      <c r="H7" s="1"/>
      <c r="I7" s="1"/>
      <c r="J7" s="1"/>
      <c r="K7" s="1"/>
    </row>
    <row r="8" spans="1:11" ht="21.75">
      <c r="A8" s="1"/>
      <c r="B8" s="1" t="s">
        <v>28</v>
      </c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>
      <c r="A9" s="1"/>
      <c r="B9" s="1"/>
      <c r="C9" s="61" t="s">
        <v>27</v>
      </c>
      <c r="D9" s="61"/>
      <c r="E9" s="61"/>
      <c r="F9" s="61"/>
      <c r="G9" s="61"/>
      <c r="H9" s="61"/>
      <c r="I9" s="61"/>
      <c r="J9" s="61"/>
      <c r="K9" s="1"/>
    </row>
    <row r="10" spans="1:11" ht="22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.75">
      <c r="A11" s="1"/>
      <c r="B11" s="62" t="s">
        <v>11</v>
      </c>
      <c r="C11" s="65" t="s">
        <v>0</v>
      </c>
      <c r="D11" s="68" t="s">
        <v>23</v>
      </c>
      <c r="E11" s="69"/>
      <c r="F11" s="69"/>
      <c r="G11" s="70"/>
      <c r="H11" s="71" t="s">
        <v>24</v>
      </c>
      <c r="I11" s="69"/>
      <c r="J11" s="70"/>
      <c r="K11" s="1"/>
    </row>
    <row r="12" spans="1:14" ht="21.75">
      <c r="A12" s="1"/>
      <c r="B12" s="63"/>
      <c r="C12" s="66"/>
      <c r="D12" s="72" t="s">
        <v>25</v>
      </c>
      <c r="E12" s="74" t="s">
        <v>26</v>
      </c>
      <c r="F12" s="74"/>
      <c r="G12" s="75"/>
      <c r="H12" s="24" t="s">
        <v>1</v>
      </c>
      <c r="I12" s="25" t="s">
        <v>2</v>
      </c>
      <c r="J12" s="26" t="s">
        <v>19</v>
      </c>
      <c r="K12" s="1"/>
      <c r="N12" s="5"/>
    </row>
    <row r="13" spans="1:11" ht="22.5" thickBot="1">
      <c r="A13" s="1"/>
      <c r="B13" s="64"/>
      <c r="C13" s="67"/>
      <c r="D13" s="73"/>
      <c r="E13" s="27" t="s">
        <v>3</v>
      </c>
      <c r="F13" s="27" t="s">
        <v>4</v>
      </c>
      <c r="G13" s="28" t="s">
        <v>5</v>
      </c>
      <c r="H13" s="29" t="s">
        <v>30</v>
      </c>
      <c r="I13" s="30" t="s">
        <v>31</v>
      </c>
      <c r="J13" s="31" t="s">
        <v>12</v>
      </c>
      <c r="K13" s="1"/>
    </row>
    <row r="14" spans="1:11" ht="21" customHeight="1">
      <c r="A14" s="1"/>
      <c r="B14" s="76" t="s">
        <v>13</v>
      </c>
      <c r="C14" s="44" t="s">
        <v>6</v>
      </c>
      <c r="D14" s="6">
        <v>0</v>
      </c>
      <c r="E14" s="32">
        <f>ROUNDUP(D14*2/10,0)</f>
        <v>0</v>
      </c>
      <c r="F14" s="6">
        <v>0</v>
      </c>
      <c r="G14" s="35">
        <f aca="true" t="shared" si="0" ref="G14:G32">E14-F14</f>
        <v>0</v>
      </c>
      <c r="H14" s="7">
        <v>0</v>
      </c>
      <c r="I14" s="6">
        <v>0</v>
      </c>
      <c r="J14" s="38">
        <f>IF(I14=0,"",(((I14*10)-H14)/(I14*10))*100)</f>
      </c>
      <c r="K14" s="1"/>
    </row>
    <row r="15" spans="1:11" ht="21.75" customHeight="1">
      <c r="A15" s="1"/>
      <c r="B15" s="77"/>
      <c r="C15" s="43" t="s">
        <v>7</v>
      </c>
      <c r="D15" s="8">
        <v>0</v>
      </c>
      <c r="E15" s="33">
        <f>ROUNDUP(D15*1.11/2,0)</f>
        <v>0</v>
      </c>
      <c r="F15" s="8">
        <v>0</v>
      </c>
      <c r="G15" s="36">
        <f t="shared" si="0"/>
        <v>0</v>
      </c>
      <c r="H15" s="9">
        <v>0</v>
      </c>
      <c r="I15" s="8">
        <v>0</v>
      </c>
      <c r="J15" s="39">
        <f>IF(I15=0,"",(((I15*2)-H15)/(I15*2))*100)</f>
      </c>
      <c r="K15" s="1"/>
    </row>
    <row r="16" spans="1:11" ht="21.75" customHeight="1">
      <c r="A16" s="1"/>
      <c r="B16" s="77"/>
      <c r="C16" s="43" t="s">
        <v>14</v>
      </c>
      <c r="D16" s="8">
        <v>0</v>
      </c>
      <c r="E16" s="33">
        <f>ROUNDUP(D16*1.33/10,0)</f>
        <v>0</v>
      </c>
      <c r="F16" s="8">
        <v>0</v>
      </c>
      <c r="G16" s="36">
        <f t="shared" si="0"/>
        <v>0</v>
      </c>
      <c r="H16" s="9">
        <v>0</v>
      </c>
      <c r="I16" s="8">
        <v>0</v>
      </c>
      <c r="J16" s="39">
        <f>IF(I16=0,"",(((I16*10)-H16)/(I16*10))*100)</f>
      </c>
      <c r="K16" s="1"/>
    </row>
    <row r="17" spans="1:11" ht="21.75" customHeight="1">
      <c r="A17" s="1"/>
      <c r="B17" s="77"/>
      <c r="C17" s="43" t="s">
        <v>18</v>
      </c>
      <c r="D17" s="8">
        <v>0</v>
      </c>
      <c r="E17" s="33">
        <f>ROUNDUP(D17*1.33/20,0)</f>
        <v>0</v>
      </c>
      <c r="F17" s="8">
        <v>0</v>
      </c>
      <c r="G17" s="36">
        <f t="shared" si="0"/>
        <v>0</v>
      </c>
      <c r="H17" s="9">
        <v>0</v>
      </c>
      <c r="I17" s="8">
        <v>0</v>
      </c>
      <c r="J17" s="39">
        <f>IF(I17=0,"",(((I17*20)-H17)/(I17*20))*100)</f>
      </c>
      <c r="K17" s="1"/>
    </row>
    <row r="18" spans="1:11" ht="21.75" customHeight="1">
      <c r="A18" s="1"/>
      <c r="B18" s="77"/>
      <c r="C18" s="43" t="s">
        <v>38</v>
      </c>
      <c r="D18" s="8">
        <v>0</v>
      </c>
      <c r="E18" s="33">
        <f>ROUNDUP(D18*1.01,0)</f>
        <v>0</v>
      </c>
      <c r="F18" s="8">
        <v>0</v>
      </c>
      <c r="G18" s="36">
        <f>E18-F18</f>
        <v>0</v>
      </c>
      <c r="H18" s="9">
        <v>0</v>
      </c>
      <c r="I18" s="8">
        <v>0</v>
      </c>
      <c r="J18" s="39">
        <f>IF(I18=0,"",(((I18)-H18)/(I18))*100)</f>
      </c>
      <c r="K18" s="1"/>
    </row>
    <row r="19" spans="1:11" ht="21.75" customHeight="1">
      <c r="A19" s="1"/>
      <c r="B19" s="77"/>
      <c r="C19" s="43" t="s">
        <v>40</v>
      </c>
      <c r="D19" s="8">
        <v>0</v>
      </c>
      <c r="E19" s="33">
        <f>ROUNDUP(D19*1.33/10,0)</f>
        <v>0</v>
      </c>
      <c r="F19" s="8">
        <v>0</v>
      </c>
      <c r="G19" s="36">
        <f>E19-F19</f>
        <v>0</v>
      </c>
      <c r="H19" s="9">
        <v>0</v>
      </c>
      <c r="I19" s="8">
        <v>0</v>
      </c>
      <c r="J19" s="39">
        <f>IF(I19=0,"",(((I19*10)-H19)/(I19*10))*100)</f>
      </c>
      <c r="K19" s="1"/>
    </row>
    <row r="20" spans="1:11" ht="21.75" customHeight="1">
      <c r="A20" s="1"/>
      <c r="B20" s="77"/>
      <c r="C20" s="43" t="s">
        <v>33</v>
      </c>
      <c r="D20" s="8">
        <v>0</v>
      </c>
      <c r="E20" s="33">
        <f>ROUNDUP(D20*1.01,0)</f>
        <v>0</v>
      </c>
      <c r="F20" s="8">
        <v>0</v>
      </c>
      <c r="G20" s="36">
        <f t="shared" si="0"/>
        <v>0</v>
      </c>
      <c r="H20" s="9">
        <v>0</v>
      </c>
      <c r="I20" s="8">
        <v>0</v>
      </c>
      <c r="J20" s="39">
        <f>IF(I20=0,"",(((I20)-H20)/(I20))*100)</f>
      </c>
      <c r="K20" s="1"/>
    </row>
    <row r="21" spans="1:11" ht="21.75" customHeight="1">
      <c r="A21" s="1"/>
      <c r="B21" s="77"/>
      <c r="C21" s="43" t="s">
        <v>34</v>
      </c>
      <c r="D21" s="8">
        <v>0</v>
      </c>
      <c r="E21" s="33">
        <f>ROUNDUP(D21*1.33/10,0)</f>
        <v>0</v>
      </c>
      <c r="F21" s="8">
        <v>0</v>
      </c>
      <c r="G21" s="36">
        <f t="shared" si="0"/>
        <v>0</v>
      </c>
      <c r="H21" s="9">
        <v>0</v>
      </c>
      <c r="I21" s="8">
        <v>0</v>
      </c>
      <c r="J21" s="39">
        <f>IF(I21=0,"",(((I21*10)-H21)/(I21*10))*100)</f>
      </c>
      <c r="K21" s="1"/>
    </row>
    <row r="22" spans="1:11" ht="21.75" customHeight="1">
      <c r="A22" s="1"/>
      <c r="B22" s="77"/>
      <c r="C22" s="43" t="s">
        <v>35</v>
      </c>
      <c r="D22" s="8">
        <v>0</v>
      </c>
      <c r="E22" s="41">
        <f>ROUNDUP(D22*1.11/2,0)</f>
        <v>0</v>
      </c>
      <c r="F22" s="8">
        <v>0</v>
      </c>
      <c r="G22" s="36">
        <f t="shared" si="0"/>
        <v>0</v>
      </c>
      <c r="H22" s="9">
        <v>0</v>
      </c>
      <c r="I22" s="8">
        <v>0</v>
      </c>
      <c r="J22" s="42">
        <f>IF(I22=0,"",(((I22*2)-H22)/(I22*2))*100)</f>
      </c>
      <c r="K22" s="1"/>
    </row>
    <row r="23" spans="1:11" ht="21.75" customHeight="1">
      <c r="A23" s="1"/>
      <c r="B23" s="77"/>
      <c r="C23" s="48" t="s">
        <v>39</v>
      </c>
      <c r="D23" s="8">
        <v>0</v>
      </c>
      <c r="E23" s="33">
        <f>ROUNDUP(D23*1.01,0)</f>
        <v>0</v>
      </c>
      <c r="F23" s="8">
        <v>0</v>
      </c>
      <c r="G23" s="36">
        <f t="shared" si="0"/>
        <v>0</v>
      </c>
      <c r="H23" s="9">
        <v>0</v>
      </c>
      <c r="I23" s="8">
        <v>0</v>
      </c>
      <c r="J23" s="42">
        <f>IF(I23=0,"",(((I23)-H23)/(I23))*100)</f>
      </c>
      <c r="K23" s="1"/>
    </row>
    <row r="24" spans="1:11" ht="21.75" customHeight="1">
      <c r="A24" s="1"/>
      <c r="B24" s="46"/>
      <c r="C24" s="48" t="s">
        <v>41</v>
      </c>
      <c r="D24" s="8">
        <v>0</v>
      </c>
      <c r="E24" s="33">
        <f>ROUNDUP(D24*1.25/4,0)</f>
        <v>0</v>
      </c>
      <c r="F24" s="8">
        <v>0</v>
      </c>
      <c r="G24" s="36">
        <f>E24-F24</f>
        <v>0</v>
      </c>
      <c r="H24" s="9">
        <v>0</v>
      </c>
      <c r="I24" s="8">
        <v>0</v>
      </c>
      <c r="J24" s="39">
        <f>IF(I24=0,"",(((I24*4)-H24)/(I24*4))*100)</f>
      </c>
      <c r="K24" s="1"/>
    </row>
    <row r="25" spans="1:11" ht="21.75" customHeight="1" thickBot="1">
      <c r="A25" s="1"/>
      <c r="B25" s="47"/>
      <c r="C25" s="48" t="s">
        <v>42</v>
      </c>
      <c r="D25" s="8">
        <v>0</v>
      </c>
      <c r="E25" s="33">
        <f>ROUNDUP(D25*1.01,0)</f>
        <v>0</v>
      </c>
      <c r="F25" s="8">
        <v>0</v>
      </c>
      <c r="G25" s="36">
        <f>E25-F25</f>
        <v>0</v>
      </c>
      <c r="H25" s="9">
        <v>0</v>
      </c>
      <c r="I25" s="8">
        <v>0</v>
      </c>
      <c r="J25" s="39">
        <f>IF(I25=0,"",(((I25)-H25)/(I25))*100)</f>
      </c>
      <c r="K25" s="1"/>
    </row>
    <row r="26" spans="1:11" ht="22.5" thickBot="1">
      <c r="A26" s="1"/>
      <c r="B26" s="45" t="s">
        <v>15</v>
      </c>
      <c r="C26" s="51" t="s">
        <v>43</v>
      </c>
      <c r="D26" s="50">
        <v>0</v>
      </c>
      <c r="E26" s="34">
        <f>ROUNDUP(D26*1.33/10,0)</f>
        <v>0</v>
      </c>
      <c r="F26" s="10">
        <v>0</v>
      </c>
      <c r="G26" s="37">
        <f t="shared" si="0"/>
        <v>0</v>
      </c>
      <c r="H26" s="11">
        <v>0</v>
      </c>
      <c r="I26" s="10">
        <v>0</v>
      </c>
      <c r="J26" s="40">
        <f>IF(I26=0,"",(((I26*10)-H26)/(I26*10))*100)</f>
      </c>
      <c r="K26" s="1"/>
    </row>
    <row r="27" spans="1:11" ht="21.75">
      <c r="A27" s="1"/>
      <c r="B27" s="78" t="s">
        <v>16</v>
      </c>
      <c r="C27" s="21" t="s">
        <v>44</v>
      </c>
      <c r="D27" s="6">
        <v>0</v>
      </c>
      <c r="E27" s="32">
        <f>ROUNDUP(D27*1.11/10,0)</f>
        <v>0</v>
      </c>
      <c r="F27" s="8">
        <v>0</v>
      </c>
      <c r="G27" s="35">
        <f t="shared" si="0"/>
        <v>0</v>
      </c>
      <c r="H27" s="7">
        <v>0</v>
      </c>
      <c r="I27" s="6">
        <v>0</v>
      </c>
      <c r="J27" s="38">
        <f>IF(I27=0,"",(((I27*10)-H27)/(I27*10))*100)</f>
      </c>
      <c r="K27" s="1"/>
    </row>
    <row r="28" spans="1:11" ht="21.75">
      <c r="A28" s="1"/>
      <c r="B28" s="79"/>
      <c r="C28" s="21" t="s">
        <v>45</v>
      </c>
      <c r="D28" s="12">
        <v>0</v>
      </c>
      <c r="E28" s="33">
        <f>ROUNDUP(D28*1.11/10,0)</f>
        <v>0</v>
      </c>
      <c r="F28" s="8">
        <v>0</v>
      </c>
      <c r="G28" s="36">
        <f t="shared" si="0"/>
        <v>0</v>
      </c>
      <c r="H28" s="9">
        <v>0</v>
      </c>
      <c r="I28" s="8">
        <v>0</v>
      </c>
      <c r="J28" s="39">
        <f>IF(I28=0,"",(((I28*10)-H28)/(I28*10))*100)</f>
      </c>
      <c r="K28" s="1"/>
    </row>
    <row r="29" spans="1:11" ht="21.75">
      <c r="A29" s="1"/>
      <c r="B29" s="79"/>
      <c r="C29" s="19" t="s">
        <v>46</v>
      </c>
      <c r="D29" s="8">
        <v>0</v>
      </c>
      <c r="E29" s="33">
        <f>ROUNDUP(D29*1.11/20,0)</f>
        <v>0</v>
      </c>
      <c r="F29" s="8">
        <v>0</v>
      </c>
      <c r="G29" s="36">
        <f t="shared" si="0"/>
        <v>0</v>
      </c>
      <c r="H29" s="9">
        <v>0</v>
      </c>
      <c r="I29" s="8">
        <v>0</v>
      </c>
      <c r="J29" s="39">
        <f>IF(I29=0,"",(((I29*20)-H29)/(I29*20))*100)</f>
      </c>
      <c r="K29" s="1"/>
    </row>
    <row r="30" spans="1:11" ht="22.5" thickBot="1">
      <c r="A30" s="1"/>
      <c r="B30" s="80"/>
      <c r="C30" s="22" t="s">
        <v>36</v>
      </c>
      <c r="D30" s="49">
        <v>0</v>
      </c>
      <c r="E30" s="52">
        <f>ROUNDUP(D30*1.11/10,0)</f>
        <v>0</v>
      </c>
      <c r="F30" s="53">
        <v>0</v>
      </c>
      <c r="G30" s="54">
        <f t="shared" si="0"/>
        <v>0</v>
      </c>
      <c r="H30" s="55">
        <v>0</v>
      </c>
      <c r="I30" s="53">
        <v>0</v>
      </c>
      <c r="J30" s="56">
        <f>IF(I30=0,"",(((I30*10)-H30)/(I30*10))*100)</f>
      </c>
      <c r="K30" s="1"/>
    </row>
    <row r="31" spans="1:11" ht="22.5" thickBot="1">
      <c r="A31" s="1"/>
      <c r="B31" s="20" t="s">
        <v>47</v>
      </c>
      <c r="C31" s="57" t="s">
        <v>49</v>
      </c>
      <c r="D31" s="11">
        <v>0</v>
      </c>
      <c r="E31" s="34">
        <f>ROUNDUP(D31*1.01,0)</f>
        <v>0</v>
      </c>
      <c r="F31" s="10">
        <v>0</v>
      </c>
      <c r="G31" s="37">
        <f>E31-F31</f>
        <v>0</v>
      </c>
      <c r="H31" s="11">
        <v>0</v>
      </c>
      <c r="I31" s="10">
        <v>0</v>
      </c>
      <c r="J31" s="40">
        <f>IF(I31=0,"",(((I31)-H31)/(I31))*100)</f>
      </c>
      <c r="K31" s="1"/>
    </row>
    <row r="32" spans="1:11" s="13" customFormat="1" ht="22.5" thickBot="1">
      <c r="A32" s="4"/>
      <c r="B32" s="20" t="s">
        <v>17</v>
      </c>
      <c r="C32" s="23" t="s">
        <v>48</v>
      </c>
      <c r="D32" s="10">
        <v>0</v>
      </c>
      <c r="E32" s="34">
        <f>ROUNDUP(D32*1.11/10,0)</f>
        <v>0</v>
      </c>
      <c r="F32" s="10">
        <v>0</v>
      </c>
      <c r="G32" s="37">
        <f t="shared" si="0"/>
        <v>0</v>
      </c>
      <c r="H32" s="11">
        <v>0</v>
      </c>
      <c r="I32" s="10">
        <v>0</v>
      </c>
      <c r="J32" s="40">
        <f>IF(I32=0,"",(((I32*10)-H32)/(I32*10))*100)</f>
      </c>
      <c r="K32" s="4"/>
    </row>
    <row r="33" spans="1:11" ht="21.75">
      <c r="A33" s="1"/>
      <c r="B33" s="14"/>
      <c r="C33" s="15"/>
      <c r="D33" s="1"/>
      <c r="E33" s="1"/>
      <c r="F33" s="1"/>
      <c r="G33" s="1"/>
      <c r="H33" s="1"/>
      <c r="I33" s="1"/>
      <c r="J33" s="1"/>
      <c r="K33" s="1"/>
    </row>
    <row r="34" spans="1:11" ht="21.75">
      <c r="A34" s="1"/>
      <c r="B34" s="1"/>
      <c r="C34" s="1"/>
      <c r="D34" s="1"/>
      <c r="E34" s="1"/>
      <c r="F34" s="1"/>
      <c r="G34" s="58" t="s">
        <v>8</v>
      </c>
      <c r="H34" s="58"/>
      <c r="I34" s="58"/>
      <c r="J34" s="1"/>
      <c r="K34" s="1"/>
    </row>
    <row r="35" spans="1:11" ht="21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.75">
      <c r="A36" s="1"/>
      <c r="B36" s="1"/>
      <c r="C36" s="1"/>
      <c r="D36" s="1"/>
      <c r="E36" s="1"/>
      <c r="F36" s="1"/>
      <c r="G36" s="1"/>
      <c r="H36" s="16" t="s">
        <v>9</v>
      </c>
      <c r="I36" s="1"/>
      <c r="J36" s="1"/>
      <c r="K36" s="1"/>
    </row>
    <row r="37" spans="1:11" ht="21.75">
      <c r="A37" s="1"/>
      <c r="B37" s="1"/>
      <c r="C37" s="1"/>
      <c r="D37" s="1"/>
      <c r="E37" s="1"/>
      <c r="F37" s="1"/>
      <c r="G37" s="1"/>
      <c r="H37" s="16" t="s">
        <v>10</v>
      </c>
      <c r="I37" s="1"/>
      <c r="J37" s="1"/>
      <c r="K37" s="1"/>
    </row>
    <row r="38" spans="1:11" ht="27" customHeight="1">
      <c r="A38" s="17"/>
      <c r="B38" s="17" t="s">
        <v>37</v>
      </c>
      <c r="C38" s="17"/>
      <c r="D38" s="17"/>
      <c r="E38" s="17"/>
      <c r="F38" s="17"/>
      <c r="G38" s="17"/>
      <c r="H38" s="17"/>
      <c r="I38" s="17"/>
      <c r="J38" s="17"/>
      <c r="K38" s="17"/>
    </row>
  </sheetData>
  <sheetProtection/>
  <mergeCells count="12">
    <mergeCell ref="B14:B23"/>
    <mergeCell ref="B27:B30"/>
    <mergeCell ref="G34:I34"/>
    <mergeCell ref="G5:J5"/>
    <mergeCell ref="F6:J6"/>
    <mergeCell ref="C9:J9"/>
    <mergeCell ref="B11:B13"/>
    <mergeCell ref="C11:C13"/>
    <mergeCell ref="D11:G11"/>
    <mergeCell ref="H11:J11"/>
    <mergeCell ref="D12:D13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3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l</cp:lastModifiedBy>
  <cp:lastPrinted>2015-10-02T10:07:14Z</cp:lastPrinted>
  <dcterms:created xsi:type="dcterms:W3CDTF">2009-07-19T02:33:58Z</dcterms:created>
  <dcterms:modified xsi:type="dcterms:W3CDTF">2016-04-26T09:11:21Z</dcterms:modified>
  <cp:category/>
  <cp:version/>
  <cp:contentType/>
  <cp:contentStatus/>
</cp:coreProperties>
</file>